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325" tabRatio="593" activeTab="8"/>
  </bookViews>
  <sheets>
    <sheet name="1" sheetId="1" r:id="rId1"/>
    <sheet name="2" sheetId="2" r:id="rId2"/>
    <sheet name="3.1" sheetId="3" r:id="rId3"/>
    <sheet name="3.2" sheetId="4" r:id="rId4"/>
    <sheet name="3.3" sheetId="5" r:id="rId5"/>
    <sheet name="3.4" sheetId="6" r:id="rId6"/>
    <sheet name="3.5" sheetId="7" r:id="rId7"/>
    <sheet name="4" sheetId="8" r:id="rId8"/>
    <sheet name="5" sheetId="9" r:id="rId9"/>
    <sheet name="6" sheetId="10" r:id="rId10"/>
    <sheet name="7" sheetId="11" r:id="rId11"/>
    <sheet name="8" sheetId="12" r:id="rId12"/>
  </sheets>
  <definedNames>
    <definedName name="_xlnm.Print_Titles" localSheetId="0">'1'!$A:$AN,'1'!$10:$13</definedName>
    <definedName name="_xlnm.Print_Titles" localSheetId="1">'2'!$A:$S,'2'!$10:$13</definedName>
    <definedName name="_xlnm.Print_Titles" localSheetId="2">'3.1'!$A:$X,'3.1'!$11:$14</definedName>
    <definedName name="_xlnm.Print_Titles" localSheetId="3">'3.2'!$A:$X,'3.2'!$11:$14</definedName>
    <definedName name="_xlnm.Print_Titles" localSheetId="4">'3.3'!$A:$X,'3.3'!$11:$14</definedName>
    <definedName name="_xlnm.Print_Titles" localSheetId="5">'3.4'!$A:$X,'3.4'!$11:$14</definedName>
    <definedName name="_xlnm.Print_Titles" localSheetId="6">'3.5'!$A:$X,'3.5'!$11:$14</definedName>
    <definedName name="_xlnm.Print_Titles" localSheetId="7">'4'!$A:$AT,'4'!$10:$15</definedName>
    <definedName name="_xlnm.Print_Titles" localSheetId="8">'5'!$A:$AL,'5'!$10:$14</definedName>
    <definedName name="_xlnm.Print_Titles" localSheetId="9">'6'!$A:$AG,'6'!$10:$15</definedName>
    <definedName name="_xlnm.Print_Titles" localSheetId="10">'7'!$A:$AZ,'7'!$10:$14</definedName>
    <definedName name="_xlnm.Print_Area" localSheetId="0">'1'!$A$1:$AN$80</definedName>
    <definedName name="_xlnm.Print_Area" localSheetId="1">'2'!$A$1:$S$80</definedName>
    <definedName name="_xlnm.Print_Area" localSheetId="2">'3.1'!$A$1:$X$79</definedName>
    <definedName name="_xlnm.Print_Area" localSheetId="3">'3.2'!$A$1:$X$79</definedName>
    <definedName name="_xlnm.Print_Area" localSheetId="4">'3.3'!$A$1:$X$79</definedName>
    <definedName name="_xlnm.Print_Area" localSheetId="5">'3.4'!$A$1:$X$79</definedName>
    <definedName name="_xlnm.Print_Area" localSheetId="6">'3.5'!$A$1:$X$79</definedName>
    <definedName name="_xlnm.Print_Area" localSheetId="7">'4'!$A$1:$AT$82</definedName>
    <definedName name="_xlnm.Print_Area" localSheetId="8">'5'!$A$1:$AL$81</definedName>
    <definedName name="_xlnm.Print_Area" localSheetId="9">'6'!$A$1:$AG$82</definedName>
    <definedName name="_xlnm.Print_Area" localSheetId="10">'7'!$A$1:$AZ$81</definedName>
    <definedName name="_xlnm.Print_Area" localSheetId="11">'8'!$A$1:$H$85</definedName>
  </definedNames>
  <calcPr fullCalcOnLoad="1"/>
</workbook>
</file>

<file path=xl/sharedStrings.xml><?xml version="1.0" encoding="utf-8"?>
<sst xmlns="http://schemas.openxmlformats.org/spreadsheetml/2006/main" count="4304" uniqueCount="503">
  <si>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</si>
  <si>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</si>
  <si>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</si>
  <si>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</si>
  <si>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</si>
  <si>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</si>
  <si>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</si>
  <si>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</si>
  <si>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</si>
  <si>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</si>
  <si>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</si>
  <si>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</si>
  <si>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</si>
  <si>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</si>
  <si>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</si>
  <si>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</si>
  <si>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</si>
  <si>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</si>
  <si>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</si>
  <si>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</si>
  <si>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</si>
  <si>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</si>
  <si>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</si>
  <si>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</si>
  <si>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</si>
  <si>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</si>
  <si>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</si>
  <si>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</si>
  <si>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</si>
  <si>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</si>
  <si>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</si>
  <si>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</si>
  <si>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</si>
  <si>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</si>
  <si>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</si>
  <si>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</si>
  <si>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</si>
  <si>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План 
на 01.01.2020 года</t>
  </si>
  <si>
    <t>Утвержденный план 
2020 года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</si>
  <si>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</si>
  <si>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</si>
  <si>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</si>
  <si>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</t>
    </r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</si>
  <si>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</si>
  <si>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</si>
  <si>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</si>
  <si>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</si>
  <si>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</si>
  <si>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</si>
  <si>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</si>
  <si>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</si>
  <si>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</si>
  <si>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</si>
  <si>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</si>
  <si>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</si>
  <si>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</si>
  <si>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</si>
  <si>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</si>
  <si>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</si>
  <si>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</si>
  <si>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</si>
  <si>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</si>
  <si>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</si>
  <si>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</si>
  <si>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</si>
  <si>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</si>
  <si>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</si>
  <si>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</si>
  <si>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Санкт-Петербург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</si>
  <si>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</si>
  <si>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</si>
  <si>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</si>
  <si>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</si>
  <si>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</si>
  <si>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</si>
  <si>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</si>
  <si>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</si>
  <si>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</si>
  <si>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</si>
  <si>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</si>
  <si>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</si>
  <si>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</si>
  <si>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</si>
  <si>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</si>
  <si>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</si>
  <si>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</si>
  <si>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</si>
  <si>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</si>
  <si>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</si>
  <si>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</si>
  <si>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</si>
  <si>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</si>
  <si>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</si>
  <si>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</si>
  <si>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</si>
  <si>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</si>
  <si>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</si>
  <si>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</si>
  <si>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</si>
  <si>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</si>
  <si>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</si>
  <si>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</si>
  <si>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</si>
  <si>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</si>
  <si>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</si>
  <si>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</si>
  <si>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ТП-25/8, расположенной по адресу: Санкт-Петербург, город Колпино, Ижорский завод, д. б/н лит. ИЛ (ориентировочный объем работ: реконструкция 4 ячеек, замена 3 масляных выключателей на вакуумные, реконструкция фидера связи протяженностью 300м)</t>
  </si>
  <si>
    <t>Реконструкция РУ-6 кВ РП-15, расположенного по адресу: Санкт-Петербург, город Колпино, Ижорский завод, д. б/н лит. ЕО (ориентировочный объем работ: реконструкция 3 ячеек с заменой масляных выключателей на вакуумные)</t>
  </si>
  <si>
    <t>Реконструкция ТП-25/9а, расположенной по адресу: Санкт-Петербург, город Колпино, Ижорский завод, д. б/н лит. ИЛ (ориентировочный объем работ: реконструкция 3 ячеек, замена 3 масляных выключателей на вакуумные, реконструкция фидера связи протяженностью 150м)</t>
  </si>
  <si>
    <t>Реконструкция электроснабжения потребителей от ГПП-1 Т-1, Т-2, расположенных по адресу: Санкт-Петербург, город Колпино, Ижорский завод, д. 59 лит. ВЛ (стадия ПИР, ориентировочный объем работ: (перенос двух сетевых трансформаторов 32,5 МВА, реконструкция шинного моста 6 кВ, устройство ЗРУ-6 кВ 20 ячеек, переподключение кабельных линий 6 кВ)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</si>
  <si>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</si>
  <si>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</si>
  <si>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трансформаторных подсатнций ТП-8/1 Т-1, ТП-8/1 Т-2, ТП-24/5, ТП-24/3, РП-17 Т-1, РП-17 Т-2, ТП-25/8, ТП-19/10, ТП-19/7, ТП-19/9, РП-4 Т-1, РП-4 Т-2, ТП-19/6, ТП-19/1, ТП-4/1 Т-4, ТП-19/4, ТП-4/1 Т-3, ТП-12/7, ТП-12/5, ТП-12/8 (ориентировочный объем работ: замена силовых трансформаторов в кол-ве 20 шт. мощностью 1000 кВА каждый)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</si>
  <si>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</si>
  <si>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</si>
  <si>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</si>
  <si>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</si>
  <si>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КЛ-6 кВ от ПС-28 до РП-18, расположенной по адресу: Санкт-Петербург, город Колпино, Ижорский завод, д.55, лит. О (ориентировочная протяженность - 1,86 км)</t>
  </si>
  <si>
    <t>Реконструкция КЛ-6 кВ от ПС-28 до РП-24, расположенной по адресу: Санкт-Петербург, город Колпино, Ижорский завод, д.55, лит. О (ориентировочная протяженность - 2,52 км)</t>
  </si>
  <si>
    <t>Реконструкция КЛ-6 кВ ф.50, расположенной по адресу: Санкт-Петербург, город Колпино, Ижорский завод, д.55, лит. ДИ (ориентировочная протяженность - 0,7 км)</t>
  </si>
  <si>
    <t>Реконструкция КЛ-6 кВ ф.30-01 и ф.30-02, расположенной по адресу: Санкт-Петербург, город Колпино, Ижорский завод, д.б/н лит.ВС (ориентировочная протяженность - 5,7 км)</t>
  </si>
  <si>
    <t>Реконструкция КЛ-35 кВ от Т-1, Т-2 ГПП-1 до РУ-35 кВ ц.25, расположенной по адресу: Санкт-Петербург, город Колпино, Ижорский завод, д.б/н лит.ВЛ (ориентировочная протяженность - 1,89 км)</t>
  </si>
  <si>
    <t>Реконструкция КЛ-6 кВ ф.19-01, расположенной по адресу: Санкт-Петербург, город Колпино, Ижорский завод, д.55, лит. ДИ (ориентировочная протяженность - 1,1 км)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</si>
  <si>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</si>
  <si>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</si>
  <si>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</si>
  <si>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</si>
  <si>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</si>
  <si>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</si>
  <si>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</si>
  <si>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</si>
  <si>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</si>
  <si>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</si>
  <si>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</si>
  <si>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</si>
  <si>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</si>
  <si>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</si>
  <si>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</si>
  <si>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</si>
  <si>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</si>
  <si>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</si>
  <si>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</si>
  <si>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</si>
  <si>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</si>
  <si>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</si>
  <si>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</si>
  <si>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</si>
  <si>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</si>
  <si>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</si>
  <si>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</si>
  <si>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</si>
  <si>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</si>
  <si>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</si>
  <si>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</si>
  <si>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</si>
  <si>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</si>
  <si>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</si>
  <si>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</si>
  <si>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</si>
  <si>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</si>
  <si>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</si>
  <si>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автомобиля Лада Ларгус (ориентировочный объем работ: закупка легкового автомобиля 1 шт.)</t>
  </si>
  <si>
    <t>Приобретение автомобиля Газель (ориентировочный объем работ: закупка легкового автомобиля 1 шт.)</t>
  </si>
  <si>
    <t>Устройство системы контроля доступа и видеонаблюдения на электросетевых объектах ООО "ИЖЭК", расположенных по адресу: Санкт-Петербург, город Колпино, Ижорский завод, д. б/н (ориентировочный объем работ: установка системы контроля и учета доступа в кол-ве 5 шт., установка системы видеонаблюдения в кол-ве 5 шт.)</t>
  </si>
  <si>
    <t>Г</t>
  </si>
  <si>
    <t>K_ТП-25/8</t>
  </si>
  <si>
    <t>K_РП-15</t>
  </si>
  <si>
    <t>K_ТП-25/9а</t>
  </si>
  <si>
    <t>K_Т-1, Т-2 ГПП-1</t>
  </si>
  <si>
    <t>K_ТР2024</t>
  </si>
  <si>
    <t>K_КЛ РП-18</t>
  </si>
  <si>
    <t>K_КЛ РП-24</t>
  </si>
  <si>
    <t>K_КЛ Ф50</t>
  </si>
  <si>
    <t>K_КЛ РП-30</t>
  </si>
  <si>
    <t>K_КЛ 35 кВ ГПП-1</t>
  </si>
  <si>
    <t>К_КЛ 6 кВ Ф19-01</t>
  </si>
  <si>
    <t>K_LADA</t>
  </si>
  <si>
    <t>K_GAZ</t>
  </si>
  <si>
    <t>K_СКУД</t>
  </si>
  <si>
    <t>нд</t>
  </si>
  <si>
    <t>Общество с ограниченной ответственностью "Ижорская энергетическая компания"</t>
  </si>
  <si>
    <t>Раздел 2. План освоения капитальных вложений по инвестиционным проектам</t>
  </si>
  <si>
    <t xml:space="preserve">  Наименование инвестиционного проекта (группы инвестиционных проектов)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</si>
  <si>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</si>
  <si>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</si>
  <si>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</si>
  <si>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</si>
  <si>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</si>
  <si>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2020 год</t>
  </si>
  <si>
    <t>2021 год</t>
  </si>
  <si>
    <t>2022 год</t>
  </si>
  <si>
    <t>2023 год</t>
  </si>
  <si>
    <t>2024 год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</si>
  <si>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</si>
  <si>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</si>
  <si>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</si>
  <si>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</si>
  <si>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</si>
  <si>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</si>
  <si>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</si>
  <si>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</si>
  <si>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14.1</t>
  </si>
  <si>
    <t>14.2</t>
  </si>
  <si>
    <t>14.3</t>
  </si>
  <si>
    <t>14.4</t>
  </si>
  <si>
    <t>14.5</t>
  </si>
  <si>
    <t>Раздел 3. Цели реализации инвестиционных проектов сетевой организации</t>
  </si>
  <si>
    <t xml:space="preserve"> на год 2020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</si>
  <si>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</si>
  <si>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</si>
  <si>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</si>
  <si>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</si>
  <si>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</si>
  <si>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</si>
  <si>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</si>
  <si>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</si>
  <si>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 в рамках осуществления  технологического присоединения к электрическим сетям 110 кВ, МВА</t>
  </si>
  <si>
    <t>Показатель увеличения мощности силовых (авто-) трансформаторов на подстанциях в рамках осуществления  технологического присоединения к электрическим сетям 1 - 20 кВ, МВА</t>
  </si>
  <si>
    <t>Показатель увеличения протяженности линий электропередачи в рамках осуществления технологического присоединения  электрическим сетям 110 кВ, км</t>
  </si>
  <si>
    <t>Показатель увеличения протяженности линий электропередачи в рамках осуществления технологического присоединения  электрическим сетям 1 - 20 кВ, км</t>
  </si>
  <si>
    <t>Показатель увеличения протяженности линий электропередачи в рамках осуществления технологического присоединения  электрическим сетям до 1 кВ, км</t>
  </si>
  <si>
    <t>Показатель максимальной мощности присоединяемых потребителей электрической энергии, МВт</t>
  </si>
  <si>
    <t>Показатель замены силовых трансф-ров;
МВА</t>
  </si>
  <si>
    <t>Показатель замены линий э/передачи;
км</t>
  </si>
  <si>
    <t>Показатель замены выключателей;
шт.</t>
  </si>
  <si>
    <t xml:space="preserve">Показатель замены устройств компенсации реактивной мощности </t>
  </si>
  <si>
    <t>Показатель оценки изменения средней продолж-ти прекращения передачи э/нергии</t>
  </si>
  <si>
    <t xml:space="preserve">Показатель оценки изменения средней частоты прекращения передачи электрической энергии </t>
  </si>
  <si>
    <t xml:space="preserve">Показатель оценки изменения объема недоотпущенной электрической энергии 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</si>
  <si>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присоединения, шт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</si>
  <si>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шт</t>
  </si>
  <si>
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законодательства, млн. руб. 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</si>
  <si>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млн. руб. 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</si>
  <si>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энергии, млн. руб.</t>
  </si>
  <si>
    <t>Показатель объема финансовых потребностей, необходимых для реализации мероприятий,  направленных на развитие информационной инфраструктуры, млн. руб.</t>
  </si>
  <si>
    <t>Показатель объема финансовых потребностей, необходимых для реализации мероприятий,  направленных на хозяйственное обеспечение деятельности сетевой организации, млн. руб.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</si>
  <si>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</si>
  <si>
    <t>4.1</t>
  </si>
  <si>
    <t>4.2</t>
  </si>
  <si>
    <t>4.4</t>
  </si>
  <si>
    <t>4.3</t>
  </si>
  <si>
    <t>4.5</t>
  </si>
  <si>
    <t>4.6</t>
  </si>
  <si>
    <t>5.1</t>
  </si>
  <si>
    <t>5.2</t>
  </si>
  <si>
    <t>5.4</t>
  </si>
  <si>
    <t>5.3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</si>
  <si>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</si>
  <si>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</si>
  <si>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</si>
  <si>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</si>
  <si>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</si>
  <si>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</si>
  <si>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</si>
  <si>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</si>
  <si>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</si>
  <si>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</si>
  <si>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10.1</t>
  </si>
  <si>
    <t xml:space="preserve"> на год 2021</t>
  </si>
  <si>
    <t xml:space="preserve"> на год 2022</t>
  </si>
  <si>
    <t xml:space="preserve"> на год 2023</t>
  </si>
  <si>
    <t xml:space="preserve"> на год 2024</t>
  </si>
  <si>
    <t>План ввода основных средств</t>
  </si>
  <si>
    <t>Раздел 1.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</si>
  <si>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</si>
  <si>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</si>
  <si>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Год 2020</t>
  </si>
  <si>
    <t>Год 2021</t>
  </si>
  <si>
    <t>Год 2022</t>
  </si>
  <si>
    <t>Год 2023</t>
  </si>
  <si>
    <t>Год 2024</t>
  </si>
  <si>
    <t>Итого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</si>
  <si>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</si>
  <si>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</si>
  <si>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</si>
  <si>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</si>
  <si>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</si>
  <si>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</si>
  <si>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</si>
  <si>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Штук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</si>
  <si>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</si>
  <si>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</si>
  <si>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</si>
  <si>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</si>
  <si>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</si>
  <si>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</si>
  <si>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</si>
  <si>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</si>
  <si>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</si>
  <si>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</si>
  <si>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</si>
  <si>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</si>
  <si>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</si>
  <si>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</si>
  <si>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</si>
  <si>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</si>
  <si>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</si>
  <si>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</si>
  <si>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</si>
  <si>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</si>
  <si>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</si>
  <si>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</si>
  <si>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</si>
  <si>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</si>
  <si>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</si>
  <si>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</si>
  <si>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</si>
  <si>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</si>
  <si>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</si>
  <si>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5.5.2</t>
  </si>
  <si>
    <t>5.5.3</t>
  </si>
  <si>
    <t>5.5.4</t>
  </si>
  <si>
    <t>5.5.5</t>
  </si>
  <si>
    <t>5.5.6</t>
  </si>
  <si>
    <t>5.5.7</t>
  </si>
  <si>
    <t>6.1.1</t>
  </si>
  <si>
    <t>6.1.2</t>
  </si>
  <si>
    <t>6.1.3</t>
  </si>
  <si>
    <t>6.1.4</t>
  </si>
  <si>
    <t>6.1.5</t>
  </si>
  <si>
    <t>6.1.6</t>
  </si>
  <si>
    <t>6.1.7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</si>
  <si>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</si>
  <si>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</si>
  <si>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</si>
  <si>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</si>
  <si>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</si>
  <si>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утвержденный план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</si>
  <si>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</si>
  <si>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</si>
  <si>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</si>
  <si>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</si>
  <si>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</si>
  <si>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</si>
  <si>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</si>
  <si>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</si>
  <si>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</si>
  <si>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</si>
  <si>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</si>
  <si>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</si>
  <si>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</si>
  <si>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</si>
  <si>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</si>
  <si>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</si>
  <si>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</si>
  <si>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</si>
  <si>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</si>
  <si>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</si>
  <si>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</si>
  <si>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</si>
  <si>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</si>
  <si>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</si>
  <si>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</si>
  <si>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</si>
  <si>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</si>
  <si>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</si>
  <si>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</si>
  <si>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</si>
  <si>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</si>
  <si>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</si>
  <si>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</si>
  <si>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</si>
  <si>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</si>
  <si>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 xml:space="preserve"> 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</si>
  <si>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</si>
  <si>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</si>
  <si>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</si>
  <si>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год 2020</t>
  </si>
  <si>
    <t>год 2021</t>
  </si>
  <si>
    <t>год 2022</t>
  </si>
  <si>
    <t>год 2023</t>
  </si>
  <si>
    <t>год 2024</t>
  </si>
  <si>
    <t>Квартал</t>
  </si>
  <si>
    <t>4.5.1</t>
  </si>
  <si>
    <t>4.5.2</t>
  </si>
  <si>
    <t>4.5.3</t>
  </si>
  <si>
    <t>4.5.4</t>
  </si>
  <si>
    <t>4.5.5</t>
  </si>
  <si>
    <t>4.5.6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</si>
  <si>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</si>
  <si>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</si>
  <si>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</si>
  <si>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км ВЛ
 1-цеп</t>
  </si>
  <si>
    <t>км ВЛ
 2-цеп</t>
  </si>
  <si>
    <t>км КЛ</t>
  </si>
  <si>
    <t>Показатель</t>
  </si>
  <si>
    <t>3.1.</t>
  </si>
  <si>
    <t>3.2.</t>
  </si>
  <si>
    <t>3.3.</t>
  </si>
  <si>
    <t>3.4.</t>
  </si>
  <si>
    <t>3.5.</t>
  </si>
  <si>
    <t>I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</si>
  <si>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</si>
  <si>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</si>
  <si>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</si>
  <si>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</si>
  <si>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</si>
  <si>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</si>
  <si>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</si>
  <si>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</si>
  <si>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</si>
  <si>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</si>
  <si>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</si>
  <si>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</si>
  <si>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</si>
  <si>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</si>
  <si>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</si>
  <si>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</si>
  <si>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</si>
  <si>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</si>
  <si>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</si>
  <si>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</si>
  <si>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</si>
  <si>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</si>
  <si>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</si>
  <si>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</si>
  <si>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</si>
  <si>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</si>
  <si>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</si>
  <si>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</si>
  <si>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</si>
  <si>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</si>
  <si>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в части управления технологическими режимами 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</si>
  <si>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</si>
  <si>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</si>
  <si>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</si>
  <si>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</si>
  <si>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</si>
  <si>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</si>
  <si>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</si>
  <si>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</si>
  <si>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</si>
  <si>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</si>
  <si>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</si>
  <si>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</si>
  <si>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</si>
  <si>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</si>
  <si>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</si>
  <si>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</si>
  <si>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</si>
  <si>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</si>
  <si>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</si>
  <si>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</si>
  <si>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</si>
  <si>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</si>
  <si>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</si>
  <si>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</si>
  <si>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</si>
  <si>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</si>
  <si>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</si>
  <si>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</si>
  <si>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</si>
  <si>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</si>
  <si>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</si>
  <si>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</si>
  <si>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</si>
  <si>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</si>
  <si>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</si>
  <si>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</si>
  <si>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</si>
  <si>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</si>
  <si>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</si>
  <si>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</si>
  <si>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</si>
  <si>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</si>
  <si>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</si>
  <si>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Вексели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</si>
  <si>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</si>
  <si>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</si>
  <si>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</si>
  <si>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</si>
  <si>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</si>
  <si>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</si>
  <si>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</si>
  <si>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</si>
  <si>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</si>
  <si>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</si>
  <si>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</si>
  <si>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</si>
  <si>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</si>
  <si>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</si>
  <si>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</si>
  <si>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</si>
  <si>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Раздел 3. Источники финансирования инвестиционной программы</t>
  </si>
  <si>
    <t>№ п/п</t>
  </si>
  <si>
    <t>Источники финансирования инвестиционной программы всего (строка I + строка II), в том числе:</t>
  </si>
  <si>
    <t>Идентификатор инвестиционного проекта</t>
  </si>
  <si>
    <r>
      <t>Раздел 2. План принятия основных средств и нематериальных активов к бухгалтерскому учету на год 2020</t>
    </r>
    <r>
      <rPr>
        <sz val="12"/>
        <color indexed="8"/>
        <rFont val="Times New Roman"/>
        <family val="1"/>
      </rPr>
      <t xml:space="preserve"> с распределенеием по кварталам</t>
    </r>
  </si>
  <si>
    <t xml:space="preserve">к распоряжению Комитета по тарифам Санкт-Петербурга </t>
  </si>
  <si>
    <t>от 30.10.2020 № 120-р</t>
  </si>
  <si>
    <t>Приложение 1</t>
  </si>
  <si>
    <t>Приложение 2</t>
  </si>
  <si>
    <t>Приложение 3.1</t>
  </si>
  <si>
    <t>Приложение 3.2</t>
  </si>
  <si>
    <t>Приложение 3.3</t>
  </si>
  <si>
    <t>Приложение 3.4</t>
  </si>
  <si>
    <t>Приложение 3.5</t>
  </si>
  <si>
    <t>Приложение 4</t>
  </si>
  <si>
    <t>Приложение 5</t>
  </si>
  <si>
    <t>Приложение 6</t>
  </si>
  <si>
    <t>Приложение 7</t>
  </si>
  <si>
    <t>Приложение 8</t>
  </si>
  <si>
    <t>город федерального значения Санкт-Петербурга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</si>
</sst>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7" fillId="0" borderId="0" xfId="57" applyNumberFormat="1" applyFont="1" applyFill="1" applyBorder="1" applyAlignment="1">
      <alignment horizontal="center" vertical="center"/>
      <protection/>
    </xf>
    <xf numFmtId="0" fontId="47" fillId="0" borderId="0" xfId="57" applyFont="1" applyFill="1" applyBorder="1" applyAlignment="1">
      <alignment horizontal="center" vertical="center" wrapText="1"/>
      <protection/>
    </xf>
    <xf numFmtId="49" fontId="47" fillId="0" borderId="10" xfId="57" applyNumberFormat="1" applyFont="1" applyFill="1" applyBorder="1" applyAlignment="1">
      <alignment horizontal="center" vertical="center"/>
      <protection/>
    </xf>
    <xf numFmtId="4" fontId="47" fillId="0" borderId="10" xfId="5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48" fillId="0" borderId="0" xfId="57" applyFont="1" applyFill="1" applyAlignment="1">
      <alignment vertical="center"/>
      <protection/>
    </xf>
    <xf numFmtId="0" fontId="47" fillId="0" borderId="0" xfId="57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3" fontId="47" fillId="0" borderId="10" xfId="57" applyNumberFormat="1" applyFont="1" applyFill="1" applyBorder="1" applyAlignment="1">
      <alignment horizontal="center" vertical="center"/>
      <protection/>
    </xf>
    <xf numFmtId="0" fontId="49" fillId="0" borderId="0" xfId="57" applyFont="1" applyFill="1">
      <alignment/>
      <protection/>
    </xf>
    <xf numFmtId="0" fontId="49" fillId="0" borderId="0" xfId="57" applyFont="1" applyFill="1" applyBorder="1">
      <alignment/>
      <protection/>
    </xf>
    <xf numFmtId="0" fontId="4" fillId="0" borderId="0" xfId="0" applyFont="1" applyFill="1" applyAlignment="1">
      <alignment/>
    </xf>
    <xf numFmtId="0" fontId="49" fillId="0" borderId="0" xfId="57" applyFont="1" applyFill="1" applyAlignment="1">
      <alignment vertical="center"/>
      <protection/>
    </xf>
    <xf numFmtId="0" fontId="47" fillId="0" borderId="10" xfId="57" applyFont="1" applyFill="1" applyBorder="1" applyAlignment="1">
      <alignment horizontal="center" vertical="center" textRotation="90" wrapText="1"/>
      <protection/>
    </xf>
    <xf numFmtId="0" fontId="7" fillId="0" borderId="0" xfId="57" applyFont="1" applyFill="1">
      <alignment/>
      <protection/>
    </xf>
    <xf numFmtId="0" fontId="47" fillId="0" borderId="10" xfId="57" applyFont="1" applyFill="1" applyBorder="1" applyAlignment="1">
      <alignment horizontal="center" vertical="center"/>
      <protection/>
    </xf>
    <xf numFmtId="0" fontId="47" fillId="0" borderId="10" xfId="57" applyFont="1" applyFill="1" applyBorder="1" applyAlignment="1">
      <alignment horizontal="center"/>
      <protection/>
    </xf>
    <xf numFmtId="49" fontId="47" fillId="0" borderId="10" xfId="57" applyNumberFormat="1" applyFont="1" applyFill="1" applyBorder="1" applyAlignment="1">
      <alignment horizontal="center"/>
      <protection/>
    </xf>
    <xf numFmtId="0" fontId="47" fillId="0" borderId="0" xfId="57" applyFont="1" applyFill="1">
      <alignment/>
      <protection/>
    </xf>
    <xf numFmtId="49" fontId="47" fillId="0" borderId="0" xfId="57" applyNumberFormat="1" applyFont="1" applyFill="1" applyBorder="1" applyAlignment="1">
      <alignment horizontal="center" vertical="center"/>
      <protection/>
    </xf>
    <xf numFmtId="0" fontId="47" fillId="0" borderId="13" xfId="57" applyFont="1" applyFill="1" applyBorder="1" applyAlignment="1">
      <alignment horizontal="center" vertical="center" textRotation="90" wrapText="1"/>
      <protection/>
    </xf>
    <xf numFmtId="0" fontId="3" fillId="0" borderId="10" xfId="56" applyFont="1" applyFill="1" applyBorder="1" applyAlignment="1">
      <alignment horizontal="center" vertical="center" textRotation="90" wrapText="1"/>
      <protection/>
    </xf>
    <xf numFmtId="49" fontId="50" fillId="0" borderId="10" xfId="56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0" fillId="0" borderId="10" xfId="56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Alignment="1">
      <alignment horizontal="right"/>
    </xf>
    <xf numFmtId="0" fontId="50" fillId="0" borderId="0" xfId="56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49" fontId="50" fillId="0" borderId="0" xfId="56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4" applyFont="1" applyFill="1" applyBorder="1" applyAlignment="1">
      <alignment horizontal="left" vertical="center" wrapText="1" indent="3"/>
      <protection/>
    </xf>
    <xf numFmtId="0" fontId="3" fillId="0" borderId="10" xfId="54" applyFont="1" applyFill="1" applyBorder="1" applyAlignment="1">
      <alignment horizontal="left" vertical="center" wrapText="1" indent="5"/>
      <protection/>
    </xf>
    <xf numFmtId="0" fontId="3" fillId="0" borderId="10" xfId="0" applyFont="1" applyFill="1" applyBorder="1" applyAlignment="1">
      <alignment horizontal="left" vertical="center" wrapText="1" indent="7"/>
    </xf>
    <xf numFmtId="0" fontId="3" fillId="0" borderId="10" xfId="54" applyFont="1" applyFill="1" applyBorder="1" applyAlignment="1">
      <alignment horizontal="left" vertical="center" wrapText="1" indent="7"/>
      <protection/>
    </xf>
    <xf numFmtId="0" fontId="3" fillId="0" borderId="10" xfId="0" applyFont="1" applyBorder="1" applyAlignment="1">
      <alignment vertical="center" wrapText="1"/>
    </xf>
    <xf numFmtId="0" fontId="47" fillId="0" borderId="10" xfId="57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/>
      <protection/>
    </xf>
    <xf numFmtId="0" fontId="50" fillId="0" borderId="0" xfId="56" applyFont="1" applyFill="1" applyBorder="1" applyAlignment="1">
      <alignment horizontal="center" vertical="center"/>
      <protection/>
    </xf>
    <xf numFmtId="0" fontId="50" fillId="0" borderId="0" xfId="56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right" vertical="center"/>
      <protection/>
    </xf>
    <xf numFmtId="0" fontId="3" fillId="0" borderId="0" xfId="53" applyFont="1" applyFill="1" applyAlignment="1">
      <alignment horizontal="right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57" applyFont="1" applyFill="1" applyBorder="1" applyAlignment="1">
      <alignment horizontal="left" vertical="center" wrapText="1"/>
      <protection/>
    </xf>
    <xf numFmtId="0" fontId="47" fillId="0" borderId="10" xfId="57" applyNumberFormat="1" applyFont="1" applyFill="1" applyBorder="1" applyAlignment="1">
      <alignment horizontal="center" vertical="center"/>
      <protection/>
    </xf>
    <xf numFmtId="0" fontId="47" fillId="0" borderId="10" xfId="57" applyFont="1" applyFill="1" applyBorder="1" applyAlignment="1">
      <alignment horizontal="left" vertical="center" wrapText="1"/>
      <protection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57" applyFont="1" applyFill="1" applyBorder="1">
      <alignment/>
      <protection/>
    </xf>
    <xf numFmtId="0" fontId="3" fillId="0" borderId="10" xfId="57" applyFont="1" applyFill="1" applyBorder="1" applyAlignment="1">
      <alignment horizontal="center" vertical="center"/>
      <protection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7" fillId="0" borderId="0" xfId="57" applyFont="1" applyFill="1" applyAlignment="1">
      <alignment vertical="center"/>
      <protection/>
    </xf>
    <xf numFmtId="0" fontId="3" fillId="0" borderId="0" xfId="58" applyFont="1" applyFill="1" applyBorder="1" applyAlignment="1">
      <alignment/>
      <protection/>
    </xf>
    <xf numFmtId="0" fontId="50" fillId="0" borderId="0" xfId="56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 wrapText="1"/>
    </xf>
    <xf numFmtId="2" fontId="47" fillId="0" borderId="10" xfId="57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47" fillId="0" borderId="0" xfId="5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4" xfId="54" applyNumberFormat="1" applyFont="1" applyFill="1" applyBorder="1" applyAlignment="1">
      <alignment horizontal="center" vertical="center"/>
      <protection/>
    </xf>
    <xf numFmtId="173" fontId="3" fillId="0" borderId="11" xfId="54" applyNumberFormat="1" applyFont="1" applyFill="1" applyBorder="1" applyAlignment="1">
      <alignment horizontal="center" vertical="center" wrapText="1"/>
      <protection/>
    </xf>
    <xf numFmtId="173" fontId="3" fillId="0" borderId="10" xfId="54" applyNumberFormat="1" applyFont="1" applyFill="1" applyBorder="1" applyAlignment="1">
      <alignment horizontal="center" vertical="center" wrapText="1"/>
      <protection/>
    </xf>
    <xf numFmtId="43" fontId="3" fillId="0" borderId="13" xfId="54" applyNumberFormat="1" applyFont="1" applyFill="1" applyBorder="1" applyAlignment="1">
      <alignment horizontal="center" vertical="center"/>
      <protection/>
    </xf>
    <xf numFmtId="43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7" fillId="0" borderId="0" xfId="57" applyFont="1" applyFill="1" applyAlignment="1">
      <alignment horizontal="center" vertical="center"/>
      <protection/>
    </xf>
    <xf numFmtId="0" fontId="47" fillId="0" borderId="0" xfId="57" applyFont="1" applyFill="1" applyAlignment="1">
      <alignment horizontal="center" vertical="top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3" fillId="0" borderId="17" xfId="0" applyNumberFormat="1" applyFont="1" applyFill="1" applyBorder="1" applyAlignment="1">
      <alignment horizontal="center" vertical="top"/>
    </xf>
    <xf numFmtId="0" fontId="47" fillId="0" borderId="10" xfId="57" applyFont="1" applyFill="1" applyBorder="1" applyAlignment="1">
      <alignment horizontal="center" vertical="center" wrapText="1"/>
      <protection/>
    </xf>
    <xf numFmtId="0" fontId="47" fillId="0" borderId="0" xfId="57" applyFont="1" applyFill="1" applyBorder="1" applyAlignment="1">
      <alignment horizontal="center" vertical="center" wrapText="1"/>
      <protection/>
    </xf>
    <xf numFmtId="0" fontId="47" fillId="0" borderId="0" xfId="57" applyFont="1" applyFill="1" applyAlignment="1">
      <alignment horizontal="center"/>
      <protection/>
    </xf>
    <xf numFmtId="0" fontId="50" fillId="0" borderId="0" xfId="55" applyFont="1" applyFill="1" applyBorder="1" applyAlignment="1">
      <alignment horizontal="center"/>
      <protection/>
    </xf>
    <xf numFmtId="0" fontId="3" fillId="0" borderId="17" xfId="58" applyFont="1" applyFill="1" applyBorder="1" applyAlignment="1">
      <alignment horizontal="center"/>
      <protection/>
    </xf>
    <xf numFmtId="0" fontId="50" fillId="0" borderId="18" xfId="56" applyFont="1" applyFill="1" applyBorder="1" applyAlignment="1">
      <alignment horizontal="center" vertical="center" wrapText="1"/>
      <protection/>
    </xf>
    <xf numFmtId="0" fontId="50" fillId="0" borderId="12" xfId="56" applyFont="1" applyFill="1" applyBorder="1" applyAlignment="1">
      <alignment horizontal="center" vertical="center" wrapText="1"/>
      <protection/>
    </xf>
    <xf numFmtId="0" fontId="50" fillId="0" borderId="11" xfId="56" applyFont="1" applyFill="1" applyBorder="1" applyAlignment="1">
      <alignment horizontal="center" vertical="center" wrapText="1"/>
      <protection/>
    </xf>
    <xf numFmtId="0" fontId="50" fillId="0" borderId="13" xfId="56" applyFont="1" applyFill="1" applyBorder="1" applyAlignment="1">
      <alignment horizontal="center" vertical="center"/>
      <protection/>
    </xf>
    <xf numFmtId="0" fontId="50" fillId="0" borderId="15" xfId="56" applyFont="1" applyFill="1" applyBorder="1" applyAlignment="1">
      <alignment horizontal="center" vertical="center"/>
      <protection/>
    </xf>
    <xf numFmtId="0" fontId="50" fillId="0" borderId="16" xfId="56" applyFont="1" applyFill="1" applyBorder="1" applyAlignment="1">
      <alignment horizontal="center" vertical="center"/>
      <protection/>
    </xf>
    <xf numFmtId="0" fontId="50" fillId="0" borderId="13" xfId="56" applyFont="1" applyFill="1" applyBorder="1" applyAlignment="1">
      <alignment horizontal="center" vertical="center" wrapText="1"/>
      <protection/>
    </xf>
    <xf numFmtId="0" fontId="50" fillId="0" borderId="15" xfId="56" applyFont="1" applyFill="1" applyBorder="1" applyAlignment="1">
      <alignment horizontal="center" vertical="center" wrapText="1"/>
      <protection/>
    </xf>
    <xf numFmtId="0" fontId="50" fillId="0" borderId="16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 wrapText="1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50" fillId="0" borderId="0" xfId="56" applyFont="1" applyFill="1" applyBorder="1" applyAlignment="1">
      <alignment horizontal="center" vertical="center"/>
      <protection/>
    </xf>
    <xf numFmtId="0" fontId="50" fillId="0" borderId="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7" fillId="0" borderId="10" xfId="57" applyFont="1" applyFill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Обычный 7" xfId="57"/>
    <cellStyle name="Обычный_Форматы по компаниям_last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"/>
  <sheetViews>
    <sheetView view="pageBreakPreview" zoomScale="50" zoomScaleNormal="10" zoomScaleSheetLayoutView="50" zoomScalePageLayoutView="0" workbookViewId="0" topLeftCell="A1">
      <selection activeCell="B72" sqref="B72"/>
    </sheetView>
  </sheetViews>
  <sheetFormatPr defaultColWidth="9.00390625" defaultRowHeight="12.75"/>
  <cols>
    <col min="1" max="1" width="12.125" style="1" customWidth="1"/>
    <col min="2" max="2" width="44.625" style="1" customWidth="1"/>
    <col min="3" max="3" width="26.875" style="1" customWidth="1"/>
    <col min="4" max="4" width="6.875" style="1" customWidth="1"/>
    <col min="5" max="5" width="14.375" style="1" customWidth="1"/>
    <col min="6" max="6" width="8.75390625" style="1" customWidth="1"/>
    <col min="7" max="7" width="13.375" style="1" customWidth="1"/>
    <col min="8" max="8" width="8.75390625" style="1" customWidth="1"/>
    <col min="9" max="9" width="20.125" style="1" customWidth="1"/>
    <col min="10" max="10" width="22.625" style="1" customWidth="1"/>
    <col min="11" max="11" width="9.00390625" style="1" customWidth="1"/>
    <col min="12" max="12" width="7.375" style="1" customWidth="1"/>
    <col min="13" max="13" width="10.125" style="1" customWidth="1"/>
    <col min="14" max="14" width="13.625" style="1" customWidth="1"/>
    <col min="15" max="15" width="6.875" style="1" customWidth="1"/>
    <col min="16" max="16" width="10.25390625" style="1" customWidth="1"/>
    <col min="17" max="17" width="7.00390625" style="1" customWidth="1"/>
    <col min="18" max="18" width="11.375" style="1" customWidth="1"/>
    <col min="19" max="19" width="13.875" style="1" customWidth="1"/>
    <col min="20" max="20" width="9.00390625" style="1" customWidth="1"/>
    <col min="21" max="21" width="8.00390625" style="1" customWidth="1"/>
    <col min="22" max="22" width="8.25390625" style="1" customWidth="1"/>
    <col min="23" max="23" width="10.00390625" style="1" customWidth="1"/>
    <col min="24" max="24" width="13.125" style="1" customWidth="1"/>
    <col min="25" max="33" width="8.25390625" style="1" customWidth="1"/>
    <col min="34" max="34" width="8.75390625" style="1" customWidth="1"/>
    <col min="35" max="35" width="8.25390625" style="1" customWidth="1"/>
    <col min="36" max="36" width="9.375" style="1" customWidth="1"/>
    <col min="37" max="37" width="7.00390625" style="1" customWidth="1"/>
    <col min="38" max="38" width="10.875" style="1" customWidth="1"/>
    <col min="39" max="39" width="12.875" style="1" customWidth="1"/>
    <col min="40" max="40" width="8.375" style="1" customWidth="1"/>
    <col min="41" max="16384" width="9.125" style="1" customWidth="1"/>
  </cols>
  <sheetData>
    <row r="1" ht="15.75">
      <c r="AN1" s="61" t="s">
        <v>490</v>
      </c>
    </row>
    <row r="2" ht="15.75">
      <c r="AN2" s="62" t="s">
        <v>488</v>
      </c>
    </row>
    <row r="3" ht="15.75">
      <c r="AN3" s="62" t="s">
        <v>489</v>
      </c>
    </row>
    <row r="4" spans="1:40" ht="15.7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1:40" ht="15.75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40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8"/>
      <c r="AK6" s="48"/>
      <c r="AL6" s="48"/>
      <c r="AM6" s="48"/>
      <c r="AN6" s="48"/>
    </row>
    <row r="7" spans="1:40" ht="15.75">
      <c r="A7" s="102" t="s">
        <v>180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18.75" customHeight="1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10" spans="1:40" ht="78.75" customHeight="1">
      <c r="A10" s="97" t="s">
        <v>3</v>
      </c>
      <c r="B10" s="97" t="s">
        <v>4</v>
      </c>
      <c r="C10" s="97" t="s">
        <v>486</v>
      </c>
      <c r="D10" s="98" t="s">
        <v>5</v>
      </c>
      <c r="E10" s="97" t="s">
        <v>6</v>
      </c>
      <c r="F10" s="97" t="s">
        <v>7</v>
      </c>
      <c r="G10" s="97"/>
      <c r="H10" s="97"/>
      <c r="I10" s="97" t="s">
        <v>8</v>
      </c>
      <c r="J10" s="97" t="s">
        <v>9</v>
      </c>
      <c r="K10" s="97" t="s">
        <v>10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0" ht="85.5" customHeight="1">
      <c r="A11" s="97"/>
      <c r="B11" s="97"/>
      <c r="C11" s="97"/>
      <c r="D11" s="98"/>
      <c r="E11" s="97"/>
      <c r="F11" s="94" t="s">
        <v>11</v>
      </c>
      <c r="G11" s="95"/>
      <c r="H11" s="96"/>
      <c r="I11" s="97"/>
      <c r="J11" s="97"/>
      <c r="K11" s="94" t="s">
        <v>38</v>
      </c>
      <c r="L11" s="95"/>
      <c r="M11" s="95"/>
      <c r="N11" s="95"/>
      <c r="O11" s="96"/>
      <c r="P11" s="94" t="s">
        <v>39</v>
      </c>
      <c r="Q11" s="95"/>
      <c r="R11" s="95"/>
      <c r="S11" s="95"/>
      <c r="T11" s="96"/>
      <c r="U11" s="94" t="s">
        <v>40</v>
      </c>
      <c r="V11" s="95"/>
      <c r="W11" s="95"/>
      <c r="X11" s="95"/>
      <c r="Y11" s="96"/>
      <c r="Z11" s="94" t="s">
        <v>41</v>
      </c>
      <c r="AA11" s="95"/>
      <c r="AB11" s="95"/>
      <c r="AC11" s="95"/>
      <c r="AD11" s="96"/>
      <c r="AE11" s="94" t="s">
        <v>42</v>
      </c>
      <c r="AF11" s="95"/>
      <c r="AG11" s="95"/>
      <c r="AH11" s="95"/>
      <c r="AI11" s="96"/>
      <c r="AJ11" s="94" t="s">
        <v>12</v>
      </c>
      <c r="AK11" s="95"/>
      <c r="AL11" s="95"/>
      <c r="AM11" s="95"/>
      <c r="AN11" s="96"/>
    </row>
    <row r="12" spans="1:40" ht="203.25" customHeight="1">
      <c r="A12" s="97"/>
      <c r="B12" s="97"/>
      <c r="C12" s="97"/>
      <c r="D12" s="98"/>
      <c r="E12" s="4" t="s">
        <v>13</v>
      </c>
      <c r="F12" s="3" t="s">
        <v>14</v>
      </c>
      <c r="G12" s="3" t="s">
        <v>15</v>
      </c>
      <c r="H12" s="3" t="s">
        <v>16</v>
      </c>
      <c r="I12" s="5" t="s">
        <v>11</v>
      </c>
      <c r="J12" s="3" t="s">
        <v>37</v>
      </c>
      <c r="K12" s="3" t="s">
        <v>17</v>
      </c>
      <c r="L12" s="3" t="s">
        <v>18</v>
      </c>
      <c r="M12" s="3" t="s">
        <v>19</v>
      </c>
      <c r="N12" s="5" t="s">
        <v>20</v>
      </c>
      <c r="O12" s="5" t="s">
        <v>21</v>
      </c>
      <c r="P12" s="3" t="s">
        <v>17</v>
      </c>
      <c r="Q12" s="3" t="s">
        <v>18</v>
      </c>
      <c r="R12" s="3" t="s">
        <v>19</v>
      </c>
      <c r="S12" s="5" t="s">
        <v>20</v>
      </c>
      <c r="T12" s="5" t="s">
        <v>21</v>
      </c>
      <c r="U12" s="3" t="s">
        <v>17</v>
      </c>
      <c r="V12" s="3" t="s">
        <v>18</v>
      </c>
      <c r="W12" s="3" t="s">
        <v>19</v>
      </c>
      <c r="X12" s="5" t="s">
        <v>20</v>
      </c>
      <c r="Y12" s="5" t="s">
        <v>21</v>
      </c>
      <c r="Z12" s="3" t="s">
        <v>17</v>
      </c>
      <c r="AA12" s="3" t="s">
        <v>18</v>
      </c>
      <c r="AB12" s="3" t="s">
        <v>19</v>
      </c>
      <c r="AC12" s="5" t="s">
        <v>20</v>
      </c>
      <c r="AD12" s="5" t="s">
        <v>21</v>
      </c>
      <c r="AE12" s="3" t="s">
        <v>17</v>
      </c>
      <c r="AF12" s="3" t="s">
        <v>18</v>
      </c>
      <c r="AG12" s="3" t="s">
        <v>19</v>
      </c>
      <c r="AH12" s="5" t="s">
        <v>20</v>
      </c>
      <c r="AI12" s="5" t="s">
        <v>21</v>
      </c>
      <c r="AJ12" s="3" t="s">
        <v>17</v>
      </c>
      <c r="AK12" s="3" t="s">
        <v>18</v>
      </c>
      <c r="AL12" s="3" t="s">
        <v>19</v>
      </c>
      <c r="AM12" s="5" t="s">
        <v>20</v>
      </c>
      <c r="AN12" s="5" t="s">
        <v>21</v>
      </c>
    </row>
    <row r="13" spans="1:40" ht="19.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6" t="s">
        <v>22</v>
      </c>
      <c r="L13" s="6" t="s">
        <v>23</v>
      </c>
      <c r="M13" s="6" t="s">
        <v>24</v>
      </c>
      <c r="N13" s="6" t="s">
        <v>25</v>
      </c>
      <c r="O13" s="6" t="s">
        <v>26</v>
      </c>
      <c r="P13" s="6" t="s">
        <v>27</v>
      </c>
      <c r="Q13" s="6" t="s">
        <v>28</v>
      </c>
      <c r="R13" s="6" t="s">
        <v>29</v>
      </c>
      <c r="S13" s="6" t="s">
        <v>30</v>
      </c>
      <c r="T13" s="6" t="s">
        <v>31</v>
      </c>
      <c r="U13" s="6" t="s">
        <v>32</v>
      </c>
      <c r="V13" s="6" t="s">
        <v>33</v>
      </c>
      <c r="W13" s="6" t="s">
        <v>34</v>
      </c>
      <c r="X13" s="6" t="s">
        <v>35</v>
      </c>
      <c r="Y13" s="6" t="s">
        <v>36</v>
      </c>
      <c r="Z13" s="6" t="s">
        <v>43</v>
      </c>
      <c r="AA13" s="6" t="s">
        <v>44</v>
      </c>
      <c r="AB13" s="6" t="s">
        <v>45</v>
      </c>
      <c r="AC13" s="6" t="s">
        <v>46</v>
      </c>
      <c r="AD13" s="6" t="s">
        <v>47</v>
      </c>
      <c r="AE13" s="6" t="s">
        <v>48</v>
      </c>
      <c r="AF13" s="6" t="s">
        <v>49</v>
      </c>
      <c r="AG13" s="6" t="s">
        <v>50</v>
      </c>
      <c r="AH13" s="6" t="s">
        <v>51</v>
      </c>
      <c r="AI13" s="6" t="s">
        <v>52</v>
      </c>
      <c r="AJ13" s="2">
        <v>12</v>
      </c>
      <c r="AK13" s="2">
        <v>13</v>
      </c>
      <c r="AL13" s="2">
        <v>14</v>
      </c>
      <c r="AM13" s="2">
        <v>15</v>
      </c>
      <c r="AN13" s="2">
        <v>16</v>
      </c>
    </row>
    <row r="14" spans="1:40" ht="31.5">
      <c r="A14" s="10" t="s">
        <v>53</v>
      </c>
      <c r="B14" s="67" t="s">
        <v>54</v>
      </c>
      <c r="C14" s="26" t="s">
        <v>164</v>
      </c>
      <c r="D14" s="19" t="s">
        <v>179</v>
      </c>
      <c r="E14" s="19" t="s">
        <v>179</v>
      </c>
      <c r="F14" s="19" t="s">
        <v>179</v>
      </c>
      <c r="G14" s="19" t="s">
        <v>179</v>
      </c>
      <c r="H14" s="19" t="s">
        <v>179</v>
      </c>
      <c r="I14" s="11">
        <f>SUM(I16,I20)</f>
        <v>113.98969</v>
      </c>
      <c r="J14" s="11">
        <f>SUM(J16,J20)</f>
        <v>113.98969</v>
      </c>
      <c r="K14" s="11">
        <f>SUM(L14:O14)</f>
        <v>6.5724</v>
      </c>
      <c r="L14" s="11">
        <v>0</v>
      </c>
      <c r="M14" s="11">
        <v>0</v>
      </c>
      <c r="N14" s="11">
        <f>SUM(N16,N20)</f>
        <v>5.477</v>
      </c>
      <c r="O14" s="11">
        <f>SUM(O16,O20)</f>
        <v>1.0954000000000002</v>
      </c>
      <c r="P14" s="11">
        <f>SUM(Q14:T14)</f>
        <v>27.624432</v>
      </c>
      <c r="Q14" s="11">
        <v>0</v>
      </c>
      <c r="R14" s="11">
        <v>0</v>
      </c>
      <c r="S14" s="11">
        <f>SUM(S16,S20)</f>
        <v>23.02036</v>
      </c>
      <c r="T14" s="11">
        <f>SUM(T16,T20)</f>
        <v>4.604072</v>
      </c>
      <c r="U14" s="11">
        <f>SUM(V14:Y14)</f>
        <v>27.177599999999998</v>
      </c>
      <c r="V14" s="11">
        <v>0</v>
      </c>
      <c r="W14" s="11">
        <v>0</v>
      </c>
      <c r="X14" s="11">
        <f>SUM(X16,X20)</f>
        <v>22.648</v>
      </c>
      <c r="Y14" s="11">
        <f>SUM(Y16,Y20)</f>
        <v>4.5296</v>
      </c>
      <c r="Z14" s="11">
        <f>SUM(AA14:AD14)</f>
        <v>27.5028</v>
      </c>
      <c r="AA14" s="11">
        <v>0</v>
      </c>
      <c r="AB14" s="11">
        <v>0</v>
      </c>
      <c r="AC14" s="11">
        <f>SUM(AC16,AC20)</f>
        <v>22.919</v>
      </c>
      <c r="AD14" s="11">
        <f>SUM(AD16,AD20)</f>
        <v>4.5838</v>
      </c>
      <c r="AE14" s="11">
        <f>SUM(AF14:AI14)</f>
        <v>25.116</v>
      </c>
      <c r="AF14" s="11">
        <v>0</v>
      </c>
      <c r="AG14" s="11">
        <v>0</v>
      </c>
      <c r="AH14" s="11">
        <f>SUM(AH16,AH20)</f>
        <v>20.93</v>
      </c>
      <c r="AI14" s="11">
        <f>SUM(AI16,AI20)</f>
        <v>4.186</v>
      </c>
      <c r="AJ14" s="11">
        <f>SUM(AK14:AN14)</f>
        <v>113.993232</v>
      </c>
      <c r="AK14" s="11">
        <v>0</v>
      </c>
      <c r="AL14" s="11">
        <v>0</v>
      </c>
      <c r="AM14" s="11">
        <f>SUM(AM16,AM20)</f>
        <v>94.99436</v>
      </c>
      <c r="AN14" s="11">
        <f>SUM(AN16,AN20)</f>
        <v>18.998872000000002</v>
      </c>
    </row>
    <row r="15" spans="1:40" ht="15.75">
      <c r="A15" s="10" t="s">
        <v>55</v>
      </c>
      <c r="B15" s="67" t="s">
        <v>56</v>
      </c>
      <c r="C15" s="26" t="s">
        <v>164</v>
      </c>
      <c r="D15" s="19" t="s">
        <v>179</v>
      </c>
      <c r="E15" s="19" t="s">
        <v>179</v>
      </c>
      <c r="F15" s="19" t="s">
        <v>179</v>
      </c>
      <c r="G15" s="19" t="s">
        <v>179</v>
      </c>
      <c r="H15" s="19" t="s">
        <v>179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</row>
    <row r="16" spans="1:40" ht="31.5">
      <c r="A16" s="10" t="s">
        <v>57</v>
      </c>
      <c r="B16" s="67" t="s">
        <v>58</v>
      </c>
      <c r="C16" s="26" t="s">
        <v>164</v>
      </c>
      <c r="D16" s="19" t="s">
        <v>179</v>
      </c>
      <c r="E16" s="19" t="s">
        <v>179</v>
      </c>
      <c r="F16" s="19" t="s">
        <v>179</v>
      </c>
      <c r="G16" s="19" t="s">
        <v>179</v>
      </c>
      <c r="H16" s="19" t="s">
        <v>179</v>
      </c>
      <c r="I16" s="11">
        <f>I42</f>
        <v>106.221</v>
      </c>
      <c r="J16" s="11">
        <f>J42</f>
        <v>106.221</v>
      </c>
      <c r="K16" s="11">
        <f>SUM(L16:O16)</f>
        <v>6.5724</v>
      </c>
      <c r="L16" s="11">
        <v>0</v>
      </c>
      <c r="M16" s="11">
        <v>0</v>
      </c>
      <c r="N16" s="11">
        <f>N42</f>
        <v>5.477</v>
      </c>
      <c r="O16" s="11">
        <f>O42</f>
        <v>1.0954000000000002</v>
      </c>
      <c r="P16" s="11">
        <f>SUM(Q16:T16)</f>
        <v>19.8552</v>
      </c>
      <c r="Q16" s="11">
        <v>0</v>
      </c>
      <c r="R16" s="11">
        <v>0</v>
      </c>
      <c r="S16" s="11">
        <f>S42</f>
        <v>16.546</v>
      </c>
      <c r="T16" s="11">
        <f>T42</f>
        <v>3.3092</v>
      </c>
      <c r="U16" s="11">
        <f>SUM(V16:Y16)</f>
        <v>27.177599999999998</v>
      </c>
      <c r="V16" s="11">
        <v>0</v>
      </c>
      <c r="W16" s="11">
        <v>0</v>
      </c>
      <c r="X16" s="11">
        <f>X42</f>
        <v>22.648</v>
      </c>
      <c r="Y16" s="11">
        <f>Y42</f>
        <v>4.5296</v>
      </c>
      <c r="Z16" s="11">
        <f>SUM(AA16:AD16)</f>
        <v>27.5028</v>
      </c>
      <c r="AA16" s="11">
        <v>0</v>
      </c>
      <c r="AB16" s="11">
        <v>0</v>
      </c>
      <c r="AC16" s="11">
        <f>AC42</f>
        <v>22.919</v>
      </c>
      <c r="AD16" s="11">
        <f>AD42</f>
        <v>4.5838</v>
      </c>
      <c r="AE16" s="11">
        <f>SUM(AF16:AI16)</f>
        <v>25.116</v>
      </c>
      <c r="AF16" s="11">
        <v>0</v>
      </c>
      <c r="AG16" s="11">
        <v>0</v>
      </c>
      <c r="AH16" s="11">
        <f>AH42</f>
        <v>20.93</v>
      </c>
      <c r="AI16" s="11">
        <f>AI42</f>
        <v>4.186</v>
      </c>
      <c r="AJ16" s="11">
        <f>SUM(AK16:AN16)</f>
        <v>106.22399999999999</v>
      </c>
      <c r="AK16" s="11">
        <v>0</v>
      </c>
      <c r="AL16" s="11">
        <v>0</v>
      </c>
      <c r="AM16" s="11">
        <f>AM42</f>
        <v>88.52</v>
      </c>
      <c r="AN16" s="11">
        <f>AN42</f>
        <v>17.704</v>
      </c>
    </row>
    <row r="17" spans="1:40" ht="63">
      <c r="A17" s="10" t="s">
        <v>59</v>
      </c>
      <c r="B17" s="137" t="s">
        <v>60</v>
      </c>
      <c r="C17" s="26" t="s">
        <v>164</v>
      </c>
      <c r="D17" s="19" t="s">
        <v>179</v>
      </c>
      <c r="E17" s="19" t="s">
        <v>179</v>
      </c>
      <c r="F17" s="19" t="s">
        <v>179</v>
      </c>
      <c r="G17" s="19" t="s">
        <v>179</v>
      </c>
      <c r="H17" s="19" t="s">
        <v>179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</row>
    <row r="18" spans="1:40" ht="31.5">
      <c r="A18" s="10" t="s">
        <v>61</v>
      </c>
      <c r="B18" s="67" t="s">
        <v>62</v>
      </c>
      <c r="C18" s="26" t="s">
        <v>164</v>
      </c>
      <c r="D18" s="19" t="s">
        <v>179</v>
      </c>
      <c r="E18" s="19" t="s">
        <v>179</v>
      </c>
      <c r="F18" s="19" t="s">
        <v>179</v>
      </c>
      <c r="G18" s="19" t="s">
        <v>179</v>
      </c>
      <c r="H18" s="19" t="s">
        <v>179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</row>
    <row r="19" spans="1:40" ht="47.25">
      <c r="A19" s="10" t="s">
        <v>63</v>
      </c>
      <c r="B19" s="67" t="s">
        <v>64</v>
      </c>
      <c r="C19" s="26" t="s">
        <v>164</v>
      </c>
      <c r="D19" s="19" t="s">
        <v>179</v>
      </c>
      <c r="E19" s="19" t="s">
        <v>179</v>
      </c>
      <c r="F19" s="19" t="s">
        <v>179</v>
      </c>
      <c r="G19" s="19" t="s">
        <v>179</v>
      </c>
      <c r="H19" s="19" t="s">
        <v>179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</row>
    <row r="20" spans="1:40" ht="15.75">
      <c r="A20" s="10" t="s">
        <v>65</v>
      </c>
      <c r="B20" s="67" t="s">
        <v>66</v>
      </c>
      <c r="C20" s="26" t="s">
        <v>164</v>
      </c>
      <c r="D20" s="19" t="s">
        <v>179</v>
      </c>
      <c r="E20" s="19" t="s">
        <v>179</v>
      </c>
      <c r="F20" s="19" t="s">
        <v>179</v>
      </c>
      <c r="G20" s="19" t="s">
        <v>179</v>
      </c>
      <c r="H20" s="19" t="s">
        <v>179</v>
      </c>
      <c r="I20" s="11">
        <f>I77</f>
        <v>7.768689999999999</v>
      </c>
      <c r="J20" s="11">
        <f>J77</f>
        <v>7.768689999999999</v>
      </c>
      <c r="K20" s="11">
        <f>SUM(L20:O20)</f>
        <v>0</v>
      </c>
      <c r="L20" s="11">
        <v>0</v>
      </c>
      <c r="M20" s="11">
        <v>0</v>
      </c>
      <c r="N20" s="11">
        <v>0</v>
      </c>
      <c r="O20" s="11">
        <f>O77</f>
        <v>0</v>
      </c>
      <c r="P20" s="11">
        <f>SUM(Q20:T20)</f>
        <v>7.769232000000001</v>
      </c>
      <c r="Q20" s="11">
        <v>0</v>
      </c>
      <c r="R20" s="11">
        <v>0</v>
      </c>
      <c r="S20" s="11">
        <f>S77</f>
        <v>6.474360000000001</v>
      </c>
      <c r="T20" s="11">
        <f>T77</f>
        <v>1.2948720000000002</v>
      </c>
      <c r="U20" s="11">
        <f>SUM(V20:Y20)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SUM(AA20:AD20)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f>SUM(AF20:AI20)</f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f>SUM(AK20:AN20)</f>
        <v>7.769232000000001</v>
      </c>
      <c r="AK20" s="11">
        <v>0</v>
      </c>
      <c r="AL20" s="11">
        <v>0</v>
      </c>
      <c r="AM20" s="11">
        <f>AM77</f>
        <v>6.474360000000001</v>
      </c>
      <c r="AN20" s="11">
        <f>AN77</f>
        <v>1.2948720000000002</v>
      </c>
    </row>
    <row r="21" spans="1:40" ht="15.75">
      <c r="A21" s="10" t="s">
        <v>67</v>
      </c>
      <c r="B21" s="67" t="s">
        <v>68</v>
      </c>
      <c r="C21" s="26" t="s">
        <v>164</v>
      </c>
      <c r="D21" s="19"/>
      <c r="E21" s="19"/>
      <c r="F21" s="19"/>
      <c r="G21" s="19"/>
      <c r="H21" s="1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31.5">
      <c r="A22" s="10" t="s">
        <v>69</v>
      </c>
      <c r="B22" s="67" t="s">
        <v>70</v>
      </c>
      <c r="C22" s="26" t="s">
        <v>164</v>
      </c>
      <c r="D22" s="19" t="s">
        <v>179</v>
      </c>
      <c r="E22" s="19" t="s">
        <v>179</v>
      </c>
      <c r="F22" s="19" t="s">
        <v>179</v>
      </c>
      <c r="G22" s="19" t="s">
        <v>179</v>
      </c>
      <c r="H22" s="19" t="s">
        <v>179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</row>
    <row r="23" spans="1:40" ht="47.25">
      <c r="A23" s="10" t="s">
        <v>71</v>
      </c>
      <c r="B23" s="67" t="s">
        <v>72</v>
      </c>
      <c r="C23" s="26" t="s">
        <v>164</v>
      </c>
      <c r="D23" s="19" t="s">
        <v>179</v>
      </c>
      <c r="E23" s="19" t="s">
        <v>179</v>
      </c>
      <c r="F23" s="19" t="s">
        <v>179</v>
      </c>
      <c r="G23" s="19" t="s">
        <v>179</v>
      </c>
      <c r="H23" s="19" t="s">
        <v>179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</row>
    <row r="24" spans="1:40" ht="63">
      <c r="A24" s="10" t="s">
        <v>73</v>
      </c>
      <c r="B24" s="67" t="s">
        <v>74</v>
      </c>
      <c r="C24" s="26" t="s">
        <v>164</v>
      </c>
      <c r="D24" s="19" t="s">
        <v>179</v>
      </c>
      <c r="E24" s="19" t="s">
        <v>179</v>
      </c>
      <c r="F24" s="19" t="s">
        <v>179</v>
      </c>
      <c r="G24" s="19" t="s">
        <v>179</v>
      </c>
      <c r="H24" s="19" t="s">
        <v>179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</row>
    <row r="25" spans="1:40" ht="63">
      <c r="A25" s="10" t="s">
        <v>75</v>
      </c>
      <c r="B25" s="67" t="s">
        <v>76</v>
      </c>
      <c r="C25" s="26" t="s">
        <v>164</v>
      </c>
      <c r="D25" s="19" t="s">
        <v>179</v>
      </c>
      <c r="E25" s="19" t="s">
        <v>179</v>
      </c>
      <c r="F25" s="19" t="s">
        <v>179</v>
      </c>
      <c r="G25" s="19" t="s">
        <v>179</v>
      </c>
      <c r="H25" s="19" t="s">
        <v>179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</row>
    <row r="26" spans="1:40" ht="63">
      <c r="A26" s="10" t="s">
        <v>77</v>
      </c>
      <c r="B26" s="67" t="s">
        <v>78</v>
      </c>
      <c r="C26" s="26" t="s">
        <v>164</v>
      </c>
      <c r="D26" s="19" t="s">
        <v>179</v>
      </c>
      <c r="E26" s="19" t="s">
        <v>179</v>
      </c>
      <c r="F26" s="19" t="s">
        <v>179</v>
      </c>
      <c r="G26" s="19" t="s">
        <v>179</v>
      </c>
      <c r="H26" s="19" t="s">
        <v>179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</row>
    <row r="27" spans="1:40" ht="47.25">
      <c r="A27" s="10" t="s">
        <v>79</v>
      </c>
      <c r="B27" s="67" t="s">
        <v>80</v>
      </c>
      <c r="C27" s="26" t="s">
        <v>164</v>
      </c>
      <c r="D27" s="19" t="s">
        <v>179</v>
      </c>
      <c r="E27" s="19" t="s">
        <v>179</v>
      </c>
      <c r="F27" s="19" t="s">
        <v>179</v>
      </c>
      <c r="G27" s="19" t="s">
        <v>179</v>
      </c>
      <c r="H27" s="19" t="s">
        <v>179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</row>
    <row r="28" spans="1:40" ht="78.75">
      <c r="A28" s="10" t="s">
        <v>81</v>
      </c>
      <c r="B28" s="67" t="s">
        <v>82</v>
      </c>
      <c r="C28" s="26" t="s">
        <v>164</v>
      </c>
      <c r="D28" s="19" t="s">
        <v>179</v>
      </c>
      <c r="E28" s="19" t="s">
        <v>179</v>
      </c>
      <c r="F28" s="19" t="s">
        <v>179</v>
      </c>
      <c r="G28" s="19" t="s">
        <v>179</v>
      </c>
      <c r="H28" s="19" t="s">
        <v>179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</row>
    <row r="29" spans="1:40" ht="47.25">
      <c r="A29" s="10" t="s">
        <v>83</v>
      </c>
      <c r="B29" s="67" t="s">
        <v>84</v>
      </c>
      <c r="C29" s="26" t="s">
        <v>164</v>
      </c>
      <c r="D29" s="19" t="s">
        <v>179</v>
      </c>
      <c r="E29" s="19" t="s">
        <v>179</v>
      </c>
      <c r="F29" s="19" t="s">
        <v>179</v>
      </c>
      <c r="G29" s="19" t="s">
        <v>179</v>
      </c>
      <c r="H29" s="19" t="s">
        <v>179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</row>
    <row r="30" spans="1:40" ht="47.25">
      <c r="A30" s="10" t="s">
        <v>85</v>
      </c>
      <c r="B30" s="67" t="s">
        <v>86</v>
      </c>
      <c r="C30" s="26" t="s">
        <v>164</v>
      </c>
      <c r="D30" s="19" t="s">
        <v>179</v>
      </c>
      <c r="E30" s="19" t="s">
        <v>179</v>
      </c>
      <c r="F30" s="19" t="s">
        <v>179</v>
      </c>
      <c r="G30" s="19" t="s">
        <v>179</v>
      </c>
      <c r="H30" s="19" t="s">
        <v>179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</row>
    <row r="31" spans="1:40" ht="47.25">
      <c r="A31" s="10" t="s">
        <v>87</v>
      </c>
      <c r="B31" s="67" t="s">
        <v>88</v>
      </c>
      <c r="C31" s="26" t="s">
        <v>164</v>
      </c>
      <c r="D31" s="19" t="s">
        <v>179</v>
      </c>
      <c r="E31" s="19" t="s">
        <v>179</v>
      </c>
      <c r="F31" s="19" t="s">
        <v>179</v>
      </c>
      <c r="G31" s="19" t="s">
        <v>179</v>
      </c>
      <c r="H31" s="19" t="s">
        <v>179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</row>
    <row r="32" spans="1:40" ht="126">
      <c r="A32" s="10" t="s">
        <v>87</v>
      </c>
      <c r="B32" s="67" t="s">
        <v>89</v>
      </c>
      <c r="C32" s="26" t="s">
        <v>164</v>
      </c>
      <c r="D32" s="19" t="s">
        <v>179</v>
      </c>
      <c r="E32" s="19" t="s">
        <v>179</v>
      </c>
      <c r="F32" s="19" t="s">
        <v>179</v>
      </c>
      <c r="G32" s="19" t="s">
        <v>179</v>
      </c>
      <c r="H32" s="19" t="s">
        <v>179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</row>
    <row r="33" spans="1:40" ht="110.25">
      <c r="A33" s="10" t="s">
        <v>87</v>
      </c>
      <c r="B33" s="67" t="s">
        <v>90</v>
      </c>
      <c r="C33" s="26" t="s">
        <v>164</v>
      </c>
      <c r="D33" s="19" t="s">
        <v>179</v>
      </c>
      <c r="E33" s="19" t="s">
        <v>179</v>
      </c>
      <c r="F33" s="19" t="s">
        <v>179</v>
      </c>
      <c r="G33" s="19" t="s">
        <v>179</v>
      </c>
      <c r="H33" s="19" t="s">
        <v>179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</row>
    <row r="34" spans="1:40" ht="94.5">
      <c r="A34" s="10" t="s">
        <v>87</v>
      </c>
      <c r="B34" s="67" t="s">
        <v>91</v>
      </c>
      <c r="C34" s="26" t="s">
        <v>164</v>
      </c>
      <c r="D34" s="19" t="s">
        <v>179</v>
      </c>
      <c r="E34" s="19" t="s">
        <v>179</v>
      </c>
      <c r="F34" s="19" t="s">
        <v>179</v>
      </c>
      <c r="G34" s="19" t="s">
        <v>179</v>
      </c>
      <c r="H34" s="19" t="s">
        <v>179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</row>
    <row r="35" spans="1:40" ht="47.25">
      <c r="A35" s="10" t="s">
        <v>92</v>
      </c>
      <c r="B35" s="67" t="s">
        <v>88</v>
      </c>
      <c r="C35" s="26" t="s">
        <v>164</v>
      </c>
      <c r="D35" s="19" t="s">
        <v>179</v>
      </c>
      <c r="E35" s="19" t="s">
        <v>179</v>
      </c>
      <c r="F35" s="19" t="s">
        <v>179</v>
      </c>
      <c r="G35" s="19" t="s">
        <v>179</v>
      </c>
      <c r="H35" s="19" t="s">
        <v>179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</row>
    <row r="36" spans="1:40" ht="126">
      <c r="A36" s="10" t="s">
        <v>92</v>
      </c>
      <c r="B36" s="67" t="s">
        <v>89</v>
      </c>
      <c r="C36" s="26" t="s">
        <v>164</v>
      </c>
      <c r="D36" s="19" t="s">
        <v>179</v>
      </c>
      <c r="E36" s="19" t="s">
        <v>179</v>
      </c>
      <c r="F36" s="19" t="s">
        <v>179</v>
      </c>
      <c r="G36" s="19" t="s">
        <v>179</v>
      </c>
      <c r="H36" s="19" t="s">
        <v>179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</row>
    <row r="37" spans="1:40" ht="110.25">
      <c r="A37" s="10" t="s">
        <v>92</v>
      </c>
      <c r="B37" s="67" t="s">
        <v>90</v>
      </c>
      <c r="C37" s="26" t="s">
        <v>164</v>
      </c>
      <c r="D37" s="19" t="s">
        <v>179</v>
      </c>
      <c r="E37" s="19" t="s">
        <v>179</v>
      </c>
      <c r="F37" s="19" t="s">
        <v>179</v>
      </c>
      <c r="G37" s="19" t="s">
        <v>179</v>
      </c>
      <c r="H37" s="19" t="s">
        <v>179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</row>
    <row r="38" spans="1:40" ht="110.25">
      <c r="A38" s="10" t="s">
        <v>92</v>
      </c>
      <c r="B38" s="67" t="s">
        <v>93</v>
      </c>
      <c r="C38" s="26" t="s">
        <v>164</v>
      </c>
      <c r="D38" s="19" t="s">
        <v>179</v>
      </c>
      <c r="E38" s="19" t="s">
        <v>179</v>
      </c>
      <c r="F38" s="19" t="s">
        <v>179</v>
      </c>
      <c r="G38" s="19" t="s">
        <v>179</v>
      </c>
      <c r="H38" s="19" t="s">
        <v>179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</row>
    <row r="39" spans="1:40" ht="94.5">
      <c r="A39" s="10" t="s">
        <v>94</v>
      </c>
      <c r="B39" s="67" t="s">
        <v>95</v>
      </c>
      <c r="C39" s="26" t="s">
        <v>164</v>
      </c>
      <c r="D39" s="19" t="s">
        <v>179</v>
      </c>
      <c r="E39" s="19" t="s">
        <v>179</v>
      </c>
      <c r="F39" s="19" t="s">
        <v>179</v>
      </c>
      <c r="G39" s="19" t="s">
        <v>179</v>
      </c>
      <c r="H39" s="19" t="s">
        <v>179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</row>
    <row r="40" spans="1:40" ht="78.75">
      <c r="A40" s="10" t="s">
        <v>96</v>
      </c>
      <c r="B40" s="67" t="s">
        <v>97</v>
      </c>
      <c r="C40" s="26" t="s">
        <v>164</v>
      </c>
      <c r="D40" s="19" t="s">
        <v>179</v>
      </c>
      <c r="E40" s="19" t="s">
        <v>179</v>
      </c>
      <c r="F40" s="19" t="s">
        <v>179</v>
      </c>
      <c r="G40" s="19" t="s">
        <v>179</v>
      </c>
      <c r="H40" s="19" t="s">
        <v>179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</row>
    <row r="41" spans="1:40" ht="78.75">
      <c r="A41" s="10" t="s">
        <v>98</v>
      </c>
      <c r="B41" s="67" t="s">
        <v>99</v>
      </c>
      <c r="C41" s="26" t="s">
        <v>164</v>
      </c>
      <c r="D41" s="19" t="s">
        <v>179</v>
      </c>
      <c r="E41" s="19" t="s">
        <v>179</v>
      </c>
      <c r="F41" s="19" t="s">
        <v>179</v>
      </c>
      <c r="G41" s="19" t="s">
        <v>179</v>
      </c>
      <c r="H41" s="19" t="s">
        <v>179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</row>
    <row r="42" spans="1:40" ht="47.25">
      <c r="A42" s="10" t="s">
        <v>100</v>
      </c>
      <c r="B42" s="67" t="s">
        <v>101</v>
      </c>
      <c r="C42" s="26" t="s">
        <v>164</v>
      </c>
      <c r="D42" s="19" t="s">
        <v>179</v>
      </c>
      <c r="E42" s="19" t="s">
        <v>179</v>
      </c>
      <c r="F42" s="19" t="s">
        <v>179</v>
      </c>
      <c r="G42" s="19" t="s">
        <v>179</v>
      </c>
      <c r="H42" s="19" t="s">
        <v>179</v>
      </c>
      <c r="I42" s="11">
        <f>SUM(I43,I51)</f>
        <v>106.221</v>
      </c>
      <c r="J42" s="11">
        <f>SUM(J43,J51)</f>
        <v>106.221</v>
      </c>
      <c r="K42" s="11">
        <f>SUM(L42:O42)</f>
        <v>6.5724</v>
      </c>
      <c r="L42" s="11">
        <v>0</v>
      </c>
      <c r="M42" s="11">
        <v>0</v>
      </c>
      <c r="N42" s="11">
        <f>SUM(N43,N51)</f>
        <v>5.477</v>
      </c>
      <c r="O42" s="11">
        <f>SUM(O43,O51)</f>
        <v>1.0954000000000002</v>
      </c>
      <c r="P42" s="11">
        <f>SUM(Q42:T42)</f>
        <v>19.8552</v>
      </c>
      <c r="Q42" s="11">
        <v>0</v>
      </c>
      <c r="R42" s="11">
        <v>0</v>
      </c>
      <c r="S42" s="11">
        <f>SUM(S43,S51)</f>
        <v>16.546</v>
      </c>
      <c r="T42" s="11">
        <f>SUM(T43,T51)</f>
        <v>3.3092</v>
      </c>
      <c r="U42" s="11">
        <f>SUM(V42:Y42)</f>
        <v>27.177599999999998</v>
      </c>
      <c r="V42" s="11">
        <v>0</v>
      </c>
      <c r="W42" s="11">
        <v>0</v>
      </c>
      <c r="X42" s="11">
        <f>SUM(X43,X51)</f>
        <v>22.648</v>
      </c>
      <c r="Y42" s="11">
        <f>SUM(Y43,Y51)</f>
        <v>4.5296</v>
      </c>
      <c r="Z42" s="11">
        <f>SUM(AA42:AD42)</f>
        <v>27.5028</v>
      </c>
      <c r="AA42" s="11">
        <v>0</v>
      </c>
      <c r="AB42" s="11">
        <v>0</v>
      </c>
      <c r="AC42" s="11">
        <f>SUM(AC43,AC51)</f>
        <v>22.919</v>
      </c>
      <c r="AD42" s="11">
        <f>SUM(AD43,AD51)</f>
        <v>4.5838</v>
      </c>
      <c r="AE42" s="11">
        <f>SUM(AF42:AI42)</f>
        <v>25.116</v>
      </c>
      <c r="AF42" s="11">
        <v>0</v>
      </c>
      <c r="AG42" s="11">
        <v>0</v>
      </c>
      <c r="AH42" s="11">
        <f>SUM(AH43,AH51)</f>
        <v>20.93</v>
      </c>
      <c r="AI42" s="11">
        <f>SUM(AI43,AI51)</f>
        <v>4.186</v>
      </c>
      <c r="AJ42" s="11">
        <f>SUM(AK42:AN42)</f>
        <v>106.22399999999999</v>
      </c>
      <c r="AK42" s="11">
        <v>0</v>
      </c>
      <c r="AL42" s="11">
        <v>0</v>
      </c>
      <c r="AM42" s="11">
        <f>SUM(AM43,AM51)</f>
        <v>88.52</v>
      </c>
      <c r="AN42" s="11">
        <f>SUM(AN43,AN51)</f>
        <v>17.704</v>
      </c>
    </row>
    <row r="43" spans="1:40" ht="78.75">
      <c r="A43" s="10" t="s">
        <v>102</v>
      </c>
      <c r="B43" s="67" t="s">
        <v>103</v>
      </c>
      <c r="C43" s="26" t="s">
        <v>164</v>
      </c>
      <c r="D43" s="19" t="s">
        <v>179</v>
      </c>
      <c r="E43" s="19" t="s">
        <v>179</v>
      </c>
      <c r="F43" s="19" t="s">
        <v>179</v>
      </c>
      <c r="G43" s="19" t="s">
        <v>179</v>
      </c>
      <c r="H43" s="19" t="s">
        <v>179</v>
      </c>
      <c r="I43" s="11">
        <f>SUM(I44,I49)</f>
        <v>35.81</v>
      </c>
      <c r="J43" s="11">
        <f>SUM(J44,J49)</f>
        <v>35.81</v>
      </c>
      <c r="K43" s="11">
        <f aca="true" t="shared" si="0" ref="K43:K58">SUM(L43:O43)</f>
        <v>2.064</v>
      </c>
      <c r="L43" s="11">
        <v>0</v>
      </c>
      <c r="M43" s="11">
        <v>0</v>
      </c>
      <c r="N43" s="11">
        <f>SUM(N44,N49)</f>
        <v>1.72</v>
      </c>
      <c r="O43" s="11">
        <f>SUM(O44,O49)</f>
        <v>0.34400000000000003</v>
      </c>
      <c r="P43" s="11">
        <f aca="true" t="shared" si="1" ref="P43:P58">SUM(Q43:T43)</f>
        <v>4.284</v>
      </c>
      <c r="Q43" s="11">
        <v>0</v>
      </c>
      <c r="R43" s="11">
        <v>0</v>
      </c>
      <c r="S43" s="11">
        <f>SUM(S44,S49)</f>
        <v>3.57</v>
      </c>
      <c r="T43" s="11">
        <f>SUM(T44,T49)</f>
        <v>0.714</v>
      </c>
      <c r="U43" s="11">
        <f aca="true" t="shared" si="2" ref="U43:U58">SUM(V43:Y43)</f>
        <v>14.8776</v>
      </c>
      <c r="V43" s="11">
        <v>0</v>
      </c>
      <c r="W43" s="11">
        <v>0</v>
      </c>
      <c r="X43" s="11">
        <f>SUM(X44,X49)</f>
        <v>12.398</v>
      </c>
      <c r="Y43" s="11">
        <f>SUM(Y44,Y49)</f>
        <v>2.4796</v>
      </c>
      <c r="Z43" s="11">
        <f aca="true" t="shared" si="3" ref="Z43:Z58">SUM(AA43:AD43)</f>
        <v>9.8112</v>
      </c>
      <c r="AA43" s="11">
        <v>0</v>
      </c>
      <c r="AB43" s="11">
        <v>0</v>
      </c>
      <c r="AC43" s="11">
        <f>SUM(AC44,AC49)</f>
        <v>8.176</v>
      </c>
      <c r="AD43" s="11">
        <f>SUM(AD44,AD49)</f>
        <v>1.6352</v>
      </c>
      <c r="AE43" s="11">
        <f aca="true" t="shared" si="4" ref="AE43:AE58">SUM(AF43:AI43)</f>
        <v>4.776</v>
      </c>
      <c r="AF43" s="11">
        <v>0</v>
      </c>
      <c r="AG43" s="11">
        <v>0</v>
      </c>
      <c r="AH43" s="11">
        <f>SUM(AH44,AH49)</f>
        <v>3.98</v>
      </c>
      <c r="AI43" s="11">
        <f>SUM(AI44,AI49)</f>
        <v>0.796</v>
      </c>
      <c r="AJ43" s="11">
        <f aca="true" t="shared" si="5" ref="AJ43:AJ58">SUM(AK43:AN43)</f>
        <v>35.8128</v>
      </c>
      <c r="AK43" s="11">
        <v>0</v>
      </c>
      <c r="AL43" s="11">
        <v>0</v>
      </c>
      <c r="AM43" s="11">
        <f>SUM(AM44,AM49)</f>
        <v>29.844</v>
      </c>
      <c r="AN43" s="11">
        <f>SUM(AN44,AN49)</f>
        <v>5.968800000000001</v>
      </c>
    </row>
    <row r="44" spans="1:40" ht="31.5">
      <c r="A44" s="10" t="s">
        <v>104</v>
      </c>
      <c r="B44" s="67" t="s">
        <v>105</v>
      </c>
      <c r="C44" s="26" t="s">
        <v>164</v>
      </c>
      <c r="D44" s="19" t="s">
        <v>179</v>
      </c>
      <c r="E44" s="19" t="s">
        <v>179</v>
      </c>
      <c r="F44" s="19" t="s">
        <v>179</v>
      </c>
      <c r="G44" s="19" t="s">
        <v>179</v>
      </c>
      <c r="H44" s="19" t="s">
        <v>179</v>
      </c>
      <c r="I44" s="11">
        <f>SUM(I45:I48)</f>
        <v>24.89</v>
      </c>
      <c r="J44" s="11">
        <f>SUM(J45:J48)</f>
        <v>24.89</v>
      </c>
      <c r="K44" s="11">
        <f t="shared" si="0"/>
        <v>0</v>
      </c>
      <c r="L44" s="11">
        <v>0</v>
      </c>
      <c r="M44" s="11">
        <v>0</v>
      </c>
      <c r="N44" s="11">
        <v>0</v>
      </c>
      <c r="O44" s="11">
        <f>SUM(O45:O48)</f>
        <v>0</v>
      </c>
      <c r="P44" s="11">
        <f t="shared" si="1"/>
        <v>0</v>
      </c>
      <c r="Q44" s="11">
        <v>0</v>
      </c>
      <c r="R44" s="11">
        <v>0</v>
      </c>
      <c r="S44" s="11">
        <v>0</v>
      </c>
      <c r="T44" s="11">
        <f>SUM(T45:T48)</f>
        <v>0</v>
      </c>
      <c r="U44" s="11">
        <f t="shared" si="2"/>
        <v>12.6576</v>
      </c>
      <c r="V44" s="11">
        <v>0</v>
      </c>
      <c r="W44" s="11">
        <v>0</v>
      </c>
      <c r="X44" s="11">
        <f>SUM(X45:X48)</f>
        <v>10.548</v>
      </c>
      <c r="Y44" s="11">
        <f>SUM(Y45:Y48)</f>
        <v>2.1096</v>
      </c>
      <c r="Z44" s="11">
        <f t="shared" si="3"/>
        <v>8.6592</v>
      </c>
      <c r="AA44" s="11">
        <v>0</v>
      </c>
      <c r="AB44" s="11">
        <v>0</v>
      </c>
      <c r="AC44" s="11">
        <f>SUM(AC45:AC48)</f>
        <v>7.216</v>
      </c>
      <c r="AD44" s="11">
        <f>SUM(AD45:AD48)</f>
        <v>1.4432</v>
      </c>
      <c r="AE44" s="11">
        <f t="shared" si="4"/>
        <v>3.576</v>
      </c>
      <c r="AF44" s="11">
        <v>0</v>
      </c>
      <c r="AG44" s="11">
        <v>0</v>
      </c>
      <c r="AH44" s="11">
        <f>SUM(AH45:AH48)</f>
        <v>2.98</v>
      </c>
      <c r="AI44" s="11">
        <f>SUM(AI45:AI48)</f>
        <v>0.596</v>
      </c>
      <c r="AJ44" s="11">
        <f t="shared" si="5"/>
        <v>24.8928</v>
      </c>
      <c r="AK44" s="11">
        <v>0</v>
      </c>
      <c r="AL44" s="11">
        <v>0</v>
      </c>
      <c r="AM44" s="11">
        <f>SUM(AM45:AM48)</f>
        <v>20.744</v>
      </c>
      <c r="AN44" s="11">
        <f>SUM(AN45:AN48)</f>
        <v>4.1488000000000005</v>
      </c>
    </row>
    <row r="45" spans="1:40" ht="126">
      <c r="A45" s="10" t="s">
        <v>104</v>
      </c>
      <c r="B45" s="65" t="s">
        <v>106</v>
      </c>
      <c r="C45" s="26" t="s">
        <v>165</v>
      </c>
      <c r="D45" s="66">
        <v>2022</v>
      </c>
      <c r="E45" s="66">
        <v>2022</v>
      </c>
      <c r="F45" s="19" t="s">
        <v>179</v>
      </c>
      <c r="G45" s="19" t="s">
        <v>179</v>
      </c>
      <c r="H45" s="19" t="s">
        <v>179</v>
      </c>
      <c r="I45" s="11">
        <v>8.9</v>
      </c>
      <c r="J45" s="11">
        <v>8.9</v>
      </c>
      <c r="K45" s="11">
        <f t="shared" si="0"/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"/>
        <v>0</v>
      </c>
      <c r="Q45" s="11">
        <v>0</v>
      </c>
      <c r="R45" s="11">
        <v>0</v>
      </c>
      <c r="S45" s="11">
        <v>0</v>
      </c>
      <c r="T45" s="11">
        <v>0</v>
      </c>
      <c r="U45" s="11">
        <f t="shared" si="2"/>
        <v>8.904</v>
      </c>
      <c r="V45" s="11">
        <v>0</v>
      </c>
      <c r="W45" s="11">
        <v>0</v>
      </c>
      <c r="X45" s="11">
        <v>7.42</v>
      </c>
      <c r="Y45" s="11">
        <f>X45*0.2</f>
        <v>1.484</v>
      </c>
      <c r="Z45" s="11">
        <f t="shared" si="3"/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f t="shared" si="4"/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f t="shared" si="5"/>
        <v>8.904</v>
      </c>
      <c r="AK45" s="11">
        <v>0</v>
      </c>
      <c r="AL45" s="11">
        <v>0</v>
      </c>
      <c r="AM45" s="11">
        <f aca="true" t="shared" si="6" ref="AM45:AN50">SUM(N45,S45,X45,AC45,AH45)</f>
        <v>7.42</v>
      </c>
      <c r="AN45" s="11">
        <f t="shared" si="6"/>
        <v>1.484</v>
      </c>
    </row>
    <row r="46" spans="1:40" ht="110.25">
      <c r="A46" s="10" t="s">
        <v>104</v>
      </c>
      <c r="B46" s="67" t="s">
        <v>107</v>
      </c>
      <c r="C46" s="26" t="s">
        <v>166</v>
      </c>
      <c r="D46" s="66">
        <v>2022</v>
      </c>
      <c r="E46" s="66">
        <v>2022</v>
      </c>
      <c r="F46" s="19" t="s">
        <v>179</v>
      </c>
      <c r="G46" s="19" t="s">
        <v>179</v>
      </c>
      <c r="H46" s="19" t="s">
        <v>179</v>
      </c>
      <c r="I46" s="11">
        <v>3.754</v>
      </c>
      <c r="J46" s="11">
        <v>3.754</v>
      </c>
      <c r="K46" s="11">
        <f t="shared" si="0"/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"/>
        <v>0</v>
      </c>
      <c r="Q46" s="11">
        <v>0</v>
      </c>
      <c r="R46" s="11">
        <v>0</v>
      </c>
      <c r="S46" s="11">
        <v>0</v>
      </c>
      <c r="T46" s="11">
        <v>0</v>
      </c>
      <c r="U46" s="11">
        <f t="shared" si="2"/>
        <v>3.7536</v>
      </c>
      <c r="V46" s="11">
        <v>0</v>
      </c>
      <c r="W46" s="11">
        <v>0</v>
      </c>
      <c r="X46" s="11">
        <v>3.128</v>
      </c>
      <c r="Y46" s="11">
        <f>X46*0.2</f>
        <v>0.6256</v>
      </c>
      <c r="Z46" s="11">
        <f t="shared" si="3"/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f t="shared" si="4"/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f t="shared" si="5"/>
        <v>3.7536</v>
      </c>
      <c r="AK46" s="11">
        <v>0</v>
      </c>
      <c r="AL46" s="11">
        <v>0</v>
      </c>
      <c r="AM46" s="11">
        <f t="shared" si="6"/>
        <v>3.128</v>
      </c>
      <c r="AN46" s="11">
        <f t="shared" si="6"/>
        <v>0.6256</v>
      </c>
    </row>
    <row r="47" spans="1:40" ht="126">
      <c r="A47" s="10" t="s">
        <v>104</v>
      </c>
      <c r="B47" s="67" t="s">
        <v>108</v>
      </c>
      <c r="C47" s="26" t="s">
        <v>167</v>
      </c>
      <c r="D47" s="66">
        <v>2023</v>
      </c>
      <c r="E47" s="66">
        <v>2023</v>
      </c>
      <c r="F47" s="19" t="s">
        <v>179</v>
      </c>
      <c r="G47" s="19" t="s">
        <v>179</v>
      </c>
      <c r="H47" s="19" t="s">
        <v>179</v>
      </c>
      <c r="I47" s="11">
        <v>6.248</v>
      </c>
      <c r="J47" s="11">
        <v>6.248</v>
      </c>
      <c r="K47" s="11">
        <f t="shared" si="0"/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"/>
        <v>0</v>
      </c>
      <c r="Q47" s="11">
        <v>0</v>
      </c>
      <c r="R47" s="11">
        <v>0</v>
      </c>
      <c r="S47" s="11">
        <v>0</v>
      </c>
      <c r="T47" s="11">
        <v>0</v>
      </c>
      <c r="U47" s="11">
        <f t="shared" si="2"/>
        <v>0</v>
      </c>
      <c r="V47" s="11">
        <v>0</v>
      </c>
      <c r="W47" s="11">
        <v>0</v>
      </c>
      <c r="X47" s="11">
        <v>0</v>
      </c>
      <c r="Y47" s="11">
        <v>0</v>
      </c>
      <c r="Z47" s="11">
        <f t="shared" si="3"/>
        <v>6.2472</v>
      </c>
      <c r="AA47" s="11">
        <v>0</v>
      </c>
      <c r="AB47" s="11">
        <v>0</v>
      </c>
      <c r="AC47" s="11">
        <v>5.206</v>
      </c>
      <c r="AD47" s="11">
        <f>AC47*0.2</f>
        <v>1.0412000000000001</v>
      </c>
      <c r="AE47" s="11">
        <f t="shared" si="4"/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f t="shared" si="5"/>
        <v>6.2472</v>
      </c>
      <c r="AK47" s="11">
        <v>0</v>
      </c>
      <c r="AL47" s="11">
        <v>0</v>
      </c>
      <c r="AM47" s="11">
        <f t="shared" si="6"/>
        <v>5.206</v>
      </c>
      <c r="AN47" s="11">
        <f t="shared" si="6"/>
        <v>1.0412000000000001</v>
      </c>
    </row>
    <row r="48" spans="1:40" ht="157.5">
      <c r="A48" s="10" t="s">
        <v>104</v>
      </c>
      <c r="B48" s="67" t="s">
        <v>109</v>
      </c>
      <c r="C48" s="26" t="s">
        <v>168</v>
      </c>
      <c r="D48" s="66">
        <v>2023</v>
      </c>
      <c r="E48" s="66">
        <v>2024</v>
      </c>
      <c r="F48" s="19" t="s">
        <v>179</v>
      </c>
      <c r="G48" s="19" t="s">
        <v>179</v>
      </c>
      <c r="H48" s="19" t="s">
        <v>179</v>
      </c>
      <c r="I48" s="11">
        <v>5.988</v>
      </c>
      <c r="J48" s="11">
        <v>5.988</v>
      </c>
      <c r="K48" s="11">
        <f t="shared" si="0"/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"/>
        <v>0</v>
      </c>
      <c r="Q48" s="11">
        <v>0</v>
      </c>
      <c r="R48" s="11">
        <v>0</v>
      </c>
      <c r="S48" s="11">
        <v>0</v>
      </c>
      <c r="T48" s="11">
        <v>0</v>
      </c>
      <c r="U48" s="11">
        <f t="shared" si="2"/>
        <v>0</v>
      </c>
      <c r="V48" s="11">
        <v>0</v>
      </c>
      <c r="W48" s="11">
        <v>0</v>
      </c>
      <c r="X48" s="11">
        <v>0</v>
      </c>
      <c r="Y48" s="11">
        <v>0</v>
      </c>
      <c r="Z48" s="11">
        <f t="shared" si="3"/>
        <v>2.412</v>
      </c>
      <c r="AA48" s="11">
        <v>0</v>
      </c>
      <c r="AB48" s="11">
        <v>0</v>
      </c>
      <c r="AC48" s="11">
        <f>2.01</f>
        <v>2.01</v>
      </c>
      <c r="AD48" s="11">
        <f>AC48*0.2</f>
        <v>0.40199999999999997</v>
      </c>
      <c r="AE48" s="11">
        <f t="shared" si="4"/>
        <v>3.576</v>
      </c>
      <c r="AF48" s="11">
        <v>0</v>
      </c>
      <c r="AG48" s="11">
        <v>0</v>
      </c>
      <c r="AH48" s="11">
        <f>2.98</f>
        <v>2.98</v>
      </c>
      <c r="AI48" s="11">
        <f>AH48*0.2</f>
        <v>0.596</v>
      </c>
      <c r="AJ48" s="11">
        <f t="shared" si="5"/>
        <v>5.988</v>
      </c>
      <c r="AK48" s="11">
        <v>0</v>
      </c>
      <c r="AL48" s="11">
        <v>0</v>
      </c>
      <c r="AM48" s="11">
        <f t="shared" si="6"/>
        <v>4.99</v>
      </c>
      <c r="AN48" s="11">
        <f t="shared" si="6"/>
        <v>0.998</v>
      </c>
    </row>
    <row r="49" spans="1:40" ht="63">
      <c r="A49" s="10" t="s">
        <v>110</v>
      </c>
      <c r="B49" s="67" t="s">
        <v>111</v>
      </c>
      <c r="C49" s="26" t="s">
        <v>164</v>
      </c>
      <c r="D49" s="66" t="s">
        <v>179</v>
      </c>
      <c r="E49" s="66" t="s">
        <v>179</v>
      </c>
      <c r="F49" s="19" t="s">
        <v>179</v>
      </c>
      <c r="G49" s="19" t="s">
        <v>179</v>
      </c>
      <c r="H49" s="19" t="s">
        <v>179</v>
      </c>
      <c r="I49" s="11">
        <f>I50</f>
        <v>10.92</v>
      </c>
      <c r="J49" s="11">
        <f>J50</f>
        <v>10.92</v>
      </c>
      <c r="K49" s="11">
        <f t="shared" si="0"/>
        <v>2.064</v>
      </c>
      <c r="L49" s="11">
        <v>0</v>
      </c>
      <c r="M49" s="11">
        <v>0</v>
      </c>
      <c r="N49" s="11">
        <f>N50</f>
        <v>1.72</v>
      </c>
      <c r="O49" s="11">
        <f>O50</f>
        <v>0.34400000000000003</v>
      </c>
      <c r="P49" s="11">
        <f t="shared" si="1"/>
        <v>4.284</v>
      </c>
      <c r="Q49" s="11">
        <v>0</v>
      </c>
      <c r="R49" s="11">
        <v>0</v>
      </c>
      <c r="S49" s="11">
        <f>S50</f>
        <v>3.57</v>
      </c>
      <c r="T49" s="11">
        <f>T50</f>
        <v>0.714</v>
      </c>
      <c r="U49" s="11">
        <f t="shared" si="2"/>
        <v>2.22</v>
      </c>
      <c r="V49" s="11">
        <v>0</v>
      </c>
      <c r="W49" s="11">
        <v>0</v>
      </c>
      <c r="X49" s="11">
        <f>X50</f>
        <v>1.85</v>
      </c>
      <c r="Y49" s="11">
        <f>Y50</f>
        <v>0.37000000000000005</v>
      </c>
      <c r="Z49" s="11">
        <f t="shared" si="3"/>
        <v>1.152</v>
      </c>
      <c r="AA49" s="11">
        <v>0</v>
      </c>
      <c r="AB49" s="11">
        <v>0</v>
      </c>
      <c r="AC49" s="11">
        <f>AC50</f>
        <v>0.96</v>
      </c>
      <c r="AD49" s="11">
        <f>AD50</f>
        <v>0.192</v>
      </c>
      <c r="AE49" s="11">
        <f t="shared" si="4"/>
        <v>1.2</v>
      </c>
      <c r="AF49" s="11">
        <v>0</v>
      </c>
      <c r="AG49" s="11">
        <v>0</v>
      </c>
      <c r="AH49" s="11">
        <f>AH50</f>
        <v>1</v>
      </c>
      <c r="AI49" s="11">
        <f>AI50</f>
        <v>0.2</v>
      </c>
      <c r="AJ49" s="11">
        <f t="shared" si="5"/>
        <v>10.920000000000002</v>
      </c>
      <c r="AK49" s="11">
        <v>0</v>
      </c>
      <c r="AL49" s="11">
        <v>0</v>
      </c>
      <c r="AM49" s="11">
        <f t="shared" si="6"/>
        <v>9.100000000000001</v>
      </c>
      <c r="AN49" s="11">
        <f t="shared" si="6"/>
        <v>1.82</v>
      </c>
    </row>
    <row r="50" spans="1:40" ht="157.5">
      <c r="A50" s="10" t="s">
        <v>110</v>
      </c>
      <c r="B50" s="67" t="s">
        <v>112</v>
      </c>
      <c r="C50" s="26" t="s">
        <v>169</v>
      </c>
      <c r="D50" s="66">
        <v>2020</v>
      </c>
      <c r="E50" s="66">
        <v>2024</v>
      </c>
      <c r="F50" s="19" t="s">
        <v>179</v>
      </c>
      <c r="G50" s="19" t="s">
        <v>179</v>
      </c>
      <c r="H50" s="19" t="s">
        <v>179</v>
      </c>
      <c r="I50" s="11">
        <v>10.92</v>
      </c>
      <c r="J50" s="11">
        <v>10.92</v>
      </c>
      <c r="K50" s="11">
        <f t="shared" si="0"/>
        <v>2.064</v>
      </c>
      <c r="L50" s="11">
        <v>0</v>
      </c>
      <c r="M50" s="11">
        <v>0</v>
      </c>
      <c r="N50" s="11">
        <f>1.72</f>
        <v>1.72</v>
      </c>
      <c r="O50" s="11">
        <f>N50*0.2</f>
        <v>0.34400000000000003</v>
      </c>
      <c r="P50" s="11">
        <f t="shared" si="1"/>
        <v>4.284</v>
      </c>
      <c r="Q50" s="11">
        <v>0</v>
      </c>
      <c r="R50" s="11">
        <v>0</v>
      </c>
      <c r="S50" s="11">
        <f>3.57</f>
        <v>3.57</v>
      </c>
      <c r="T50" s="11">
        <f>S50*0.2</f>
        <v>0.714</v>
      </c>
      <c r="U50" s="11">
        <f t="shared" si="2"/>
        <v>2.22</v>
      </c>
      <c r="V50" s="11">
        <v>0</v>
      </c>
      <c r="W50" s="11">
        <v>0</v>
      </c>
      <c r="X50" s="11">
        <f>1.85</f>
        <v>1.85</v>
      </c>
      <c r="Y50" s="11">
        <f>X50*0.2</f>
        <v>0.37000000000000005</v>
      </c>
      <c r="Z50" s="11">
        <f t="shared" si="3"/>
        <v>1.152</v>
      </c>
      <c r="AA50" s="11">
        <v>0</v>
      </c>
      <c r="AB50" s="11">
        <v>0</v>
      </c>
      <c r="AC50" s="11">
        <f>0.96</f>
        <v>0.96</v>
      </c>
      <c r="AD50" s="11">
        <f>AC50*0.2</f>
        <v>0.192</v>
      </c>
      <c r="AE50" s="11">
        <f t="shared" si="4"/>
        <v>1.2</v>
      </c>
      <c r="AF50" s="11">
        <v>0</v>
      </c>
      <c r="AG50" s="11">
        <v>0</v>
      </c>
      <c r="AH50" s="11">
        <f>1</f>
        <v>1</v>
      </c>
      <c r="AI50" s="11">
        <f>AH50*0.2</f>
        <v>0.2</v>
      </c>
      <c r="AJ50" s="11">
        <f t="shared" si="5"/>
        <v>10.920000000000002</v>
      </c>
      <c r="AK50" s="11">
        <v>0</v>
      </c>
      <c r="AL50" s="11">
        <v>0</v>
      </c>
      <c r="AM50" s="11">
        <f t="shared" si="6"/>
        <v>9.100000000000001</v>
      </c>
      <c r="AN50" s="11">
        <f t="shared" si="6"/>
        <v>1.82</v>
      </c>
    </row>
    <row r="51" spans="1:40" ht="47.25">
      <c r="A51" s="10" t="s">
        <v>113</v>
      </c>
      <c r="B51" s="67" t="s">
        <v>114</v>
      </c>
      <c r="C51" s="26" t="s">
        <v>164</v>
      </c>
      <c r="D51" s="66" t="s">
        <v>179</v>
      </c>
      <c r="E51" s="66" t="s">
        <v>179</v>
      </c>
      <c r="F51" s="19" t="s">
        <v>179</v>
      </c>
      <c r="G51" s="19" t="s">
        <v>179</v>
      </c>
      <c r="H51" s="19" t="s">
        <v>179</v>
      </c>
      <c r="I51" s="11">
        <f>I52</f>
        <v>70.411</v>
      </c>
      <c r="J51" s="11">
        <f>J52</f>
        <v>70.411</v>
      </c>
      <c r="K51" s="11">
        <f t="shared" si="0"/>
        <v>4.5084</v>
      </c>
      <c r="L51" s="11">
        <v>0</v>
      </c>
      <c r="M51" s="11">
        <v>0</v>
      </c>
      <c r="N51" s="11">
        <f>N52</f>
        <v>3.757</v>
      </c>
      <c r="O51" s="11">
        <f>O52</f>
        <v>0.7514000000000001</v>
      </c>
      <c r="P51" s="11">
        <f t="shared" si="1"/>
        <v>15.5712</v>
      </c>
      <c r="Q51" s="11">
        <v>0</v>
      </c>
      <c r="R51" s="11">
        <v>0</v>
      </c>
      <c r="S51" s="11">
        <f>S52</f>
        <v>12.975999999999999</v>
      </c>
      <c r="T51" s="11">
        <f>T52</f>
        <v>2.5952</v>
      </c>
      <c r="U51" s="11">
        <f t="shared" si="2"/>
        <v>12.3</v>
      </c>
      <c r="V51" s="11">
        <v>0</v>
      </c>
      <c r="W51" s="11">
        <v>0</v>
      </c>
      <c r="X51" s="11">
        <f>X52</f>
        <v>10.25</v>
      </c>
      <c r="Y51" s="11">
        <f>Y52</f>
        <v>2.05</v>
      </c>
      <c r="Z51" s="11">
        <f t="shared" si="3"/>
        <v>17.6916</v>
      </c>
      <c r="AA51" s="11">
        <v>0</v>
      </c>
      <c r="AB51" s="11">
        <v>0</v>
      </c>
      <c r="AC51" s="11">
        <f>AC52</f>
        <v>14.743</v>
      </c>
      <c r="AD51" s="11">
        <f>AD52</f>
        <v>2.9486000000000003</v>
      </c>
      <c r="AE51" s="11">
        <f t="shared" si="4"/>
        <v>20.34</v>
      </c>
      <c r="AF51" s="11">
        <v>0</v>
      </c>
      <c r="AG51" s="11">
        <v>0</v>
      </c>
      <c r="AH51" s="11">
        <f>AH52</f>
        <v>16.95</v>
      </c>
      <c r="AI51" s="11">
        <f>AI52</f>
        <v>3.39</v>
      </c>
      <c r="AJ51" s="11">
        <f t="shared" si="5"/>
        <v>70.4112</v>
      </c>
      <c r="AK51" s="11">
        <v>0</v>
      </c>
      <c r="AL51" s="11">
        <v>0</v>
      </c>
      <c r="AM51" s="11">
        <f>AM52</f>
        <v>58.675999999999995</v>
      </c>
      <c r="AN51" s="11">
        <f>AN52</f>
        <v>11.7352</v>
      </c>
    </row>
    <row r="52" spans="1:40" ht="31.5">
      <c r="A52" s="10" t="s">
        <v>115</v>
      </c>
      <c r="B52" s="67" t="s">
        <v>116</v>
      </c>
      <c r="C52" s="26" t="s">
        <v>164</v>
      </c>
      <c r="D52" s="66" t="s">
        <v>179</v>
      </c>
      <c r="E52" s="66" t="s">
        <v>179</v>
      </c>
      <c r="F52" s="19" t="s">
        <v>179</v>
      </c>
      <c r="G52" s="19" t="s">
        <v>179</v>
      </c>
      <c r="H52" s="19" t="s">
        <v>179</v>
      </c>
      <c r="I52" s="11">
        <f>SUM(I53:I58)</f>
        <v>70.411</v>
      </c>
      <c r="J52" s="11">
        <f>SUM(J53:J58)</f>
        <v>70.411</v>
      </c>
      <c r="K52" s="11">
        <f t="shared" si="0"/>
        <v>4.5084</v>
      </c>
      <c r="L52" s="11">
        <v>0</v>
      </c>
      <c r="M52" s="11">
        <v>0</v>
      </c>
      <c r="N52" s="11">
        <f>SUM(N53:N58)</f>
        <v>3.757</v>
      </c>
      <c r="O52" s="11">
        <f>SUM(O53:O58)</f>
        <v>0.7514000000000001</v>
      </c>
      <c r="P52" s="11">
        <f t="shared" si="1"/>
        <v>15.5712</v>
      </c>
      <c r="Q52" s="11">
        <v>0</v>
      </c>
      <c r="R52" s="11">
        <v>0</v>
      </c>
      <c r="S52" s="11">
        <f>SUM(S53:S58)</f>
        <v>12.975999999999999</v>
      </c>
      <c r="T52" s="11">
        <f>SUM(T53:T58)</f>
        <v>2.5952</v>
      </c>
      <c r="U52" s="11">
        <f t="shared" si="2"/>
        <v>12.3</v>
      </c>
      <c r="V52" s="11">
        <v>0</v>
      </c>
      <c r="W52" s="11">
        <v>0</v>
      </c>
      <c r="X52" s="11">
        <f>SUM(X53:X57)</f>
        <v>10.25</v>
      </c>
      <c r="Y52" s="11">
        <f>SUM(Y53:Y58)</f>
        <v>2.05</v>
      </c>
      <c r="Z52" s="11">
        <f t="shared" si="3"/>
        <v>17.6916</v>
      </c>
      <c r="AA52" s="11">
        <v>0</v>
      </c>
      <c r="AB52" s="11">
        <v>0</v>
      </c>
      <c r="AC52" s="11">
        <f>SUM(AC53:AC57)</f>
        <v>14.743</v>
      </c>
      <c r="AD52" s="11">
        <f>SUM(AD53:AD58)</f>
        <v>2.9486000000000003</v>
      </c>
      <c r="AE52" s="11">
        <f t="shared" si="4"/>
        <v>20.34</v>
      </c>
      <c r="AF52" s="11">
        <v>0</v>
      </c>
      <c r="AG52" s="11">
        <v>0</v>
      </c>
      <c r="AH52" s="11">
        <f>SUM(AH53:AH57)</f>
        <v>16.95</v>
      </c>
      <c r="AI52" s="11">
        <f>SUM(AI53:AI58)</f>
        <v>3.39</v>
      </c>
      <c r="AJ52" s="11">
        <f t="shared" si="5"/>
        <v>70.4112</v>
      </c>
      <c r="AK52" s="11">
        <v>0</v>
      </c>
      <c r="AL52" s="11">
        <v>0</v>
      </c>
      <c r="AM52" s="11">
        <f>SUM(AM53:AM58)</f>
        <v>58.675999999999995</v>
      </c>
      <c r="AN52" s="11">
        <f>SUM(AN53:AN58)</f>
        <v>11.7352</v>
      </c>
    </row>
    <row r="53" spans="1:40" ht="78.75">
      <c r="A53" s="10" t="s">
        <v>115</v>
      </c>
      <c r="B53" s="67" t="s">
        <v>117</v>
      </c>
      <c r="C53" s="26" t="s">
        <v>170</v>
      </c>
      <c r="D53" s="66">
        <v>2021</v>
      </c>
      <c r="E53" s="66">
        <v>2022</v>
      </c>
      <c r="F53" s="19" t="s">
        <v>179</v>
      </c>
      <c r="G53" s="19" t="s">
        <v>179</v>
      </c>
      <c r="H53" s="19" t="s">
        <v>179</v>
      </c>
      <c r="I53" s="11">
        <v>10.729</v>
      </c>
      <c r="J53" s="11">
        <v>10.729</v>
      </c>
      <c r="K53" s="11">
        <f t="shared" si="0"/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1"/>
        <v>5.7672</v>
      </c>
      <c r="Q53" s="11">
        <v>0</v>
      </c>
      <c r="R53" s="11">
        <v>0</v>
      </c>
      <c r="S53" s="11">
        <v>4.806</v>
      </c>
      <c r="T53" s="11">
        <f>S53*0.2</f>
        <v>0.9612</v>
      </c>
      <c r="U53" s="11">
        <f t="shared" si="2"/>
        <v>4.962</v>
      </c>
      <c r="V53" s="11">
        <v>0</v>
      </c>
      <c r="W53" s="11">
        <v>0</v>
      </c>
      <c r="X53" s="11">
        <v>4.135</v>
      </c>
      <c r="Y53" s="11">
        <f>X53*0.2</f>
        <v>0.827</v>
      </c>
      <c r="Z53" s="11">
        <f t="shared" si="3"/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f t="shared" si="4"/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f t="shared" si="5"/>
        <v>10.729199999999999</v>
      </c>
      <c r="AK53" s="11">
        <v>0</v>
      </c>
      <c r="AL53" s="11">
        <v>0</v>
      </c>
      <c r="AM53" s="11">
        <f aca="true" t="shared" si="7" ref="AM53:AN58">SUM(N53,S53,X53,AC53,AH53)</f>
        <v>8.940999999999999</v>
      </c>
      <c r="AN53" s="11">
        <f t="shared" si="7"/>
        <v>1.7882</v>
      </c>
    </row>
    <row r="54" spans="1:40" ht="78.75">
      <c r="A54" s="10" t="s">
        <v>115</v>
      </c>
      <c r="B54" s="67" t="s">
        <v>118</v>
      </c>
      <c r="C54" s="26" t="s">
        <v>171</v>
      </c>
      <c r="D54" s="66">
        <v>2021</v>
      </c>
      <c r="E54" s="66">
        <v>2022</v>
      </c>
      <c r="F54" s="19" t="s">
        <v>179</v>
      </c>
      <c r="G54" s="19" t="s">
        <v>179</v>
      </c>
      <c r="H54" s="19" t="s">
        <v>179</v>
      </c>
      <c r="I54" s="11">
        <v>13.427</v>
      </c>
      <c r="J54" s="11">
        <v>13.427</v>
      </c>
      <c r="K54" s="11">
        <f t="shared" si="0"/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1"/>
        <v>6.0888</v>
      </c>
      <c r="Q54" s="11">
        <v>0</v>
      </c>
      <c r="R54" s="11">
        <v>0</v>
      </c>
      <c r="S54" s="11">
        <v>5.074</v>
      </c>
      <c r="T54" s="11">
        <f>S54*0.2</f>
        <v>1.0148</v>
      </c>
      <c r="U54" s="11">
        <f t="shared" si="2"/>
        <v>7.338</v>
      </c>
      <c r="V54" s="11">
        <v>0</v>
      </c>
      <c r="W54" s="11">
        <v>0</v>
      </c>
      <c r="X54" s="11">
        <v>6.115</v>
      </c>
      <c r="Y54" s="11">
        <f>X54*0.2</f>
        <v>1.223</v>
      </c>
      <c r="Z54" s="11">
        <f t="shared" si="3"/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f t="shared" si="4"/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f t="shared" si="5"/>
        <v>13.4268</v>
      </c>
      <c r="AK54" s="11">
        <v>0</v>
      </c>
      <c r="AL54" s="11">
        <v>0</v>
      </c>
      <c r="AM54" s="11">
        <f t="shared" si="7"/>
        <v>11.189</v>
      </c>
      <c r="AN54" s="11">
        <f t="shared" si="7"/>
        <v>2.2378</v>
      </c>
    </row>
    <row r="55" spans="1:40" ht="78.75">
      <c r="A55" s="10" t="s">
        <v>115</v>
      </c>
      <c r="B55" s="67" t="s">
        <v>119</v>
      </c>
      <c r="C55" s="26" t="s">
        <v>172</v>
      </c>
      <c r="D55" s="66">
        <v>2021</v>
      </c>
      <c r="E55" s="66">
        <v>2021</v>
      </c>
      <c r="F55" s="19" t="s">
        <v>179</v>
      </c>
      <c r="G55" s="19" t="s">
        <v>179</v>
      </c>
      <c r="H55" s="19" t="s">
        <v>179</v>
      </c>
      <c r="I55" s="11">
        <v>3.715</v>
      </c>
      <c r="J55" s="11">
        <v>3.715</v>
      </c>
      <c r="K55" s="11">
        <f t="shared" si="0"/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1"/>
        <v>3.7152000000000003</v>
      </c>
      <c r="Q55" s="11">
        <v>0</v>
      </c>
      <c r="R55" s="11">
        <v>0</v>
      </c>
      <c r="S55" s="11">
        <v>3.096</v>
      </c>
      <c r="T55" s="11">
        <f>S55*0.2</f>
        <v>0.6192000000000001</v>
      </c>
      <c r="U55" s="11">
        <f t="shared" si="2"/>
        <v>0</v>
      </c>
      <c r="V55" s="11">
        <v>0</v>
      </c>
      <c r="W55" s="11">
        <v>0</v>
      </c>
      <c r="X55" s="11">
        <v>0</v>
      </c>
      <c r="Y55" s="11">
        <v>0</v>
      </c>
      <c r="Z55" s="11">
        <f t="shared" si="3"/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f t="shared" si="4"/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f t="shared" si="5"/>
        <v>3.7152000000000003</v>
      </c>
      <c r="AK55" s="11">
        <v>0</v>
      </c>
      <c r="AL55" s="11">
        <v>0</v>
      </c>
      <c r="AM55" s="11">
        <f t="shared" si="7"/>
        <v>3.096</v>
      </c>
      <c r="AN55" s="11">
        <f t="shared" si="7"/>
        <v>0.6192000000000001</v>
      </c>
    </row>
    <row r="56" spans="1:40" ht="78.75">
      <c r="A56" s="10" t="s">
        <v>115</v>
      </c>
      <c r="B56" s="67" t="s">
        <v>120</v>
      </c>
      <c r="C56" s="26" t="s">
        <v>173</v>
      </c>
      <c r="D56" s="66">
        <v>2023</v>
      </c>
      <c r="E56" s="66">
        <v>2023</v>
      </c>
      <c r="F56" s="19" t="s">
        <v>179</v>
      </c>
      <c r="G56" s="19" t="s">
        <v>179</v>
      </c>
      <c r="H56" s="19" t="s">
        <v>179</v>
      </c>
      <c r="I56" s="11">
        <v>17.692</v>
      </c>
      <c r="J56" s="11">
        <v>17.692</v>
      </c>
      <c r="K56" s="11">
        <f t="shared" si="0"/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1"/>
        <v>0</v>
      </c>
      <c r="Q56" s="11">
        <v>0</v>
      </c>
      <c r="R56" s="11">
        <v>0</v>
      </c>
      <c r="S56" s="11">
        <v>0</v>
      </c>
      <c r="T56" s="11">
        <v>0</v>
      </c>
      <c r="U56" s="11">
        <f t="shared" si="2"/>
        <v>0</v>
      </c>
      <c r="V56" s="11">
        <v>0</v>
      </c>
      <c r="W56" s="11">
        <v>0</v>
      </c>
      <c r="X56" s="11">
        <v>0</v>
      </c>
      <c r="Y56" s="11">
        <v>0</v>
      </c>
      <c r="Z56" s="11">
        <f t="shared" si="3"/>
        <v>17.6916</v>
      </c>
      <c r="AA56" s="11">
        <v>0</v>
      </c>
      <c r="AB56" s="11">
        <v>0</v>
      </c>
      <c r="AC56" s="11">
        <v>14.743</v>
      </c>
      <c r="AD56" s="11">
        <f>AC56*0.2</f>
        <v>2.9486000000000003</v>
      </c>
      <c r="AE56" s="11">
        <f t="shared" si="4"/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f t="shared" si="5"/>
        <v>17.6916</v>
      </c>
      <c r="AK56" s="11">
        <v>0</v>
      </c>
      <c r="AL56" s="11">
        <v>0</v>
      </c>
      <c r="AM56" s="11">
        <f t="shared" si="7"/>
        <v>14.743</v>
      </c>
      <c r="AN56" s="11">
        <f t="shared" si="7"/>
        <v>2.9486000000000003</v>
      </c>
    </row>
    <row r="57" spans="1:40" ht="94.5">
      <c r="A57" s="10" t="s">
        <v>115</v>
      </c>
      <c r="B57" s="67" t="s">
        <v>121</v>
      </c>
      <c r="C57" s="26" t="s">
        <v>174</v>
      </c>
      <c r="D57" s="66">
        <v>2024</v>
      </c>
      <c r="E57" s="66">
        <v>2024</v>
      </c>
      <c r="F57" s="19" t="s">
        <v>179</v>
      </c>
      <c r="G57" s="19" t="s">
        <v>179</v>
      </c>
      <c r="H57" s="19" t="s">
        <v>179</v>
      </c>
      <c r="I57" s="11">
        <v>20.34</v>
      </c>
      <c r="J57" s="11">
        <v>20.34</v>
      </c>
      <c r="K57" s="11">
        <f t="shared" si="0"/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1"/>
        <v>0</v>
      </c>
      <c r="Q57" s="11">
        <v>0</v>
      </c>
      <c r="R57" s="11">
        <v>0</v>
      </c>
      <c r="S57" s="11">
        <v>0</v>
      </c>
      <c r="T57" s="11">
        <v>0</v>
      </c>
      <c r="U57" s="11">
        <f t="shared" si="2"/>
        <v>0</v>
      </c>
      <c r="V57" s="11">
        <v>0</v>
      </c>
      <c r="W57" s="11">
        <v>0</v>
      </c>
      <c r="X57" s="11">
        <v>0</v>
      </c>
      <c r="Y57" s="11">
        <v>0</v>
      </c>
      <c r="Z57" s="11">
        <f t="shared" si="3"/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f t="shared" si="4"/>
        <v>20.34</v>
      </c>
      <c r="AF57" s="11">
        <v>0</v>
      </c>
      <c r="AG57" s="11">
        <v>0</v>
      </c>
      <c r="AH57" s="11">
        <v>16.95</v>
      </c>
      <c r="AI57" s="11">
        <f>AH57*0.2</f>
        <v>3.39</v>
      </c>
      <c r="AJ57" s="11">
        <f t="shared" si="5"/>
        <v>20.34</v>
      </c>
      <c r="AK57" s="11">
        <v>0</v>
      </c>
      <c r="AL57" s="11">
        <v>0</v>
      </c>
      <c r="AM57" s="11">
        <f t="shared" si="7"/>
        <v>16.95</v>
      </c>
      <c r="AN57" s="11">
        <f t="shared" si="7"/>
        <v>3.39</v>
      </c>
    </row>
    <row r="58" spans="1:40" ht="78.75">
      <c r="A58" s="10" t="s">
        <v>115</v>
      </c>
      <c r="B58" s="67" t="s">
        <v>122</v>
      </c>
      <c r="C58" s="26" t="s">
        <v>175</v>
      </c>
      <c r="D58" s="66">
        <v>2020</v>
      </c>
      <c r="E58" s="66">
        <v>2020</v>
      </c>
      <c r="F58" s="19" t="s">
        <v>179</v>
      </c>
      <c r="G58" s="19" t="s">
        <v>179</v>
      </c>
      <c r="H58" s="19" t="s">
        <v>179</v>
      </c>
      <c r="I58" s="11">
        <v>4.508</v>
      </c>
      <c r="J58" s="11">
        <v>4.508</v>
      </c>
      <c r="K58" s="11">
        <f t="shared" si="0"/>
        <v>4.5084</v>
      </c>
      <c r="L58" s="11">
        <v>0</v>
      </c>
      <c r="M58" s="11">
        <v>0</v>
      </c>
      <c r="N58" s="11">
        <v>3.757</v>
      </c>
      <c r="O58" s="11">
        <f>N58*0.2</f>
        <v>0.7514000000000001</v>
      </c>
      <c r="P58" s="11">
        <f t="shared" si="1"/>
        <v>0</v>
      </c>
      <c r="Q58" s="11">
        <v>0</v>
      </c>
      <c r="R58" s="11">
        <v>0</v>
      </c>
      <c r="S58" s="11">
        <v>0</v>
      </c>
      <c r="T58" s="11">
        <v>0</v>
      </c>
      <c r="U58" s="11">
        <f t="shared" si="2"/>
        <v>0</v>
      </c>
      <c r="V58" s="11">
        <v>0</v>
      </c>
      <c r="W58" s="11">
        <v>0</v>
      </c>
      <c r="X58" s="11">
        <v>0</v>
      </c>
      <c r="Y58" s="11">
        <v>0</v>
      </c>
      <c r="Z58" s="11">
        <f t="shared" si="3"/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f t="shared" si="4"/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f t="shared" si="5"/>
        <v>4.5084</v>
      </c>
      <c r="AK58" s="11">
        <v>0</v>
      </c>
      <c r="AL58" s="11">
        <v>0</v>
      </c>
      <c r="AM58" s="11">
        <f t="shared" si="7"/>
        <v>3.757</v>
      </c>
      <c r="AN58" s="11">
        <f t="shared" si="7"/>
        <v>0.7514000000000001</v>
      </c>
    </row>
    <row r="59" spans="1:40" ht="47.25">
      <c r="A59" s="10" t="s">
        <v>123</v>
      </c>
      <c r="B59" s="67" t="s">
        <v>124</v>
      </c>
      <c r="C59" s="26" t="s">
        <v>164</v>
      </c>
      <c r="D59" s="19" t="s">
        <v>179</v>
      </c>
      <c r="E59" s="19" t="s">
        <v>179</v>
      </c>
      <c r="F59" s="19" t="s">
        <v>179</v>
      </c>
      <c r="G59" s="19" t="s">
        <v>179</v>
      </c>
      <c r="H59" s="19" t="s">
        <v>179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</row>
    <row r="60" spans="1:40" ht="47.25">
      <c r="A60" s="10" t="s">
        <v>125</v>
      </c>
      <c r="B60" s="67" t="s">
        <v>126</v>
      </c>
      <c r="C60" s="26" t="s">
        <v>164</v>
      </c>
      <c r="D60" s="19" t="s">
        <v>179</v>
      </c>
      <c r="E60" s="19" t="s">
        <v>179</v>
      </c>
      <c r="F60" s="19" t="s">
        <v>179</v>
      </c>
      <c r="G60" s="19" t="s">
        <v>179</v>
      </c>
      <c r="H60" s="19" t="s">
        <v>179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</row>
    <row r="61" spans="1:40" ht="47.25">
      <c r="A61" s="10" t="s">
        <v>127</v>
      </c>
      <c r="B61" s="67" t="s">
        <v>128</v>
      </c>
      <c r="C61" s="26" t="s">
        <v>164</v>
      </c>
      <c r="D61" s="19" t="s">
        <v>179</v>
      </c>
      <c r="E61" s="19" t="s">
        <v>179</v>
      </c>
      <c r="F61" s="19" t="s">
        <v>179</v>
      </c>
      <c r="G61" s="19" t="s">
        <v>179</v>
      </c>
      <c r="H61" s="19" t="s">
        <v>179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</row>
    <row r="62" spans="1:40" ht="31.5">
      <c r="A62" s="10" t="s">
        <v>129</v>
      </c>
      <c r="B62" s="67" t="s">
        <v>130</v>
      </c>
      <c r="C62" s="26" t="s">
        <v>164</v>
      </c>
      <c r="D62" s="19" t="s">
        <v>179</v>
      </c>
      <c r="E62" s="19" t="s">
        <v>179</v>
      </c>
      <c r="F62" s="19" t="s">
        <v>179</v>
      </c>
      <c r="G62" s="19" t="s">
        <v>179</v>
      </c>
      <c r="H62" s="19" t="s">
        <v>179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</row>
    <row r="63" spans="1:40" ht="31.5">
      <c r="A63" s="10" t="s">
        <v>131</v>
      </c>
      <c r="B63" s="67" t="s">
        <v>132</v>
      </c>
      <c r="C63" s="26" t="s">
        <v>164</v>
      </c>
      <c r="D63" s="19" t="s">
        <v>179</v>
      </c>
      <c r="E63" s="19" t="s">
        <v>179</v>
      </c>
      <c r="F63" s="19" t="s">
        <v>179</v>
      </c>
      <c r="G63" s="19" t="s">
        <v>179</v>
      </c>
      <c r="H63" s="19" t="s">
        <v>179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</row>
    <row r="64" spans="1:40" ht="47.25">
      <c r="A64" s="10" t="s">
        <v>133</v>
      </c>
      <c r="B64" s="67" t="s">
        <v>134</v>
      </c>
      <c r="C64" s="26" t="s">
        <v>164</v>
      </c>
      <c r="D64" s="19" t="s">
        <v>179</v>
      </c>
      <c r="E64" s="19" t="s">
        <v>179</v>
      </c>
      <c r="F64" s="19" t="s">
        <v>179</v>
      </c>
      <c r="G64" s="19" t="s">
        <v>179</v>
      </c>
      <c r="H64" s="19" t="s">
        <v>179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</row>
    <row r="65" spans="1:40" ht="63">
      <c r="A65" s="10" t="s">
        <v>135</v>
      </c>
      <c r="B65" s="67" t="s">
        <v>136</v>
      </c>
      <c r="C65" s="26" t="s">
        <v>164</v>
      </c>
      <c r="D65" s="19" t="s">
        <v>179</v>
      </c>
      <c r="E65" s="19" t="s">
        <v>179</v>
      </c>
      <c r="F65" s="19" t="s">
        <v>179</v>
      </c>
      <c r="G65" s="19" t="s">
        <v>179</v>
      </c>
      <c r="H65" s="19" t="s">
        <v>179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</row>
    <row r="66" spans="1:40" ht="47.25">
      <c r="A66" s="10" t="s">
        <v>137</v>
      </c>
      <c r="B66" s="67" t="s">
        <v>138</v>
      </c>
      <c r="C66" s="26" t="s">
        <v>164</v>
      </c>
      <c r="D66" s="19" t="s">
        <v>179</v>
      </c>
      <c r="E66" s="19" t="s">
        <v>179</v>
      </c>
      <c r="F66" s="19" t="s">
        <v>179</v>
      </c>
      <c r="G66" s="19" t="s">
        <v>179</v>
      </c>
      <c r="H66" s="19" t="s">
        <v>179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</row>
    <row r="67" spans="1:40" ht="47.25">
      <c r="A67" s="10" t="s">
        <v>139</v>
      </c>
      <c r="B67" s="67" t="s">
        <v>140</v>
      </c>
      <c r="C67" s="26" t="s">
        <v>164</v>
      </c>
      <c r="D67" s="19" t="s">
        <v>179</v>
      </c>
      <c r="E67" s="19" t="s">
        <v>179</v>
      </c>
      <c r="F67" s="19" t="s">
        <v>179</v>
      </c>
      <c r="G67" s="19" t="s">
        <v>179</v>
      </c>
      <c r="H67" s="19" t="s">
        <v>179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</row>
    <row r="68" spans="1:40" ht="63">
      <c r="A68" s="10" t="s">
        <v>141</v>
      </c>
      <c r="B68" s="67" t="s">
        <v>142</v>
      </c>
      <c r="C68" s="26" t="s">
        <v>164</v>
      </c>
      <c r="D68" s="19" t="s">
        <v>179</v>
      </c>
      <c r="E68" s="19" t="s">
        <v>179</v>
      </c>
      <c r="F68" s="19" t="s">
        <v>179</v>
      </c>
      <c r="G68" s="19" t="s">
        <v>179</v>
      </c>
      <c r="H68" s="19" t="s">
        <v>179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</row>
    <row r="69" spans="1:40" ht="63">
      <c r="A69" s="10" t="s">
        <v>143</v>
      </c>
      <c r="B69" s="67" t="s">
        <v>144</v>
      </c>
      <c r="C69" s="26" t="s">
        <v>164</v>
      </c>
      <c r="D69" s="19" t="s">
        <v>179</v>
      </c>
      <c r="E69" s="19" t="s">
        <v>179</v>
      </c>
      <c r="F69" s="19" t="s">
        <v>179</v>
      </c>
      <c r="G69" s="19" t="s">
        <v>179</v>
      </c>
      <c r="H69" s="19" t="s">
        <v>179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</row>
    <row r="70" spans="1:40" ht="31.5">
      <c r="A70" s="10" t="s">
        <v>145</v>
      </c>
      <c r="B70" s="67" t="s">
        <v>146</v>
      </c>
      <c r="C70" s="26" t="s">
        <v>164</v>
      </c>
      <c r="D70" s="19" t="s">
        <v>179</v>
      </c>
      <c r="E70" s="19" t="s">
        <v>179</v>
      </c>
      <c r="F70" s="19" t="s">
        <v>179</v>
      </c>
      <c r="G70" s="19" t="s">
        <v>179</v>
      </c>
      <c r="H70" s="19" t="s">
        <v>179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</row>
    <row r="71" spans="1:40" ht="47.25">
      <c r="A71" s="10" t="s">
        <v>147</v>
      </c>
      <c r="B71" s="67" t="s">
        <v>148</v>
      </c>
      <c r="C71" s="26" t="s">
        <v>164</v>
      </c>
      <c r="D71" s="19" t="s">
        <v>179</v>
      </c>
      <c r="E71" s="19" t="s">
        <v>179</v>
      </c>
      <c r="F71" s="19" t="s">
        <v>179</v>
      </c>
      <c r="G71" s="19" t="s">
        <v>179</v>
      </c>
      <c r="H71" s="19" t="s">
        <v>179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</row>
    <row r="72" spans="1:40" ht="63">
      <c r="A72" s="10" t="s">
        <v>149</v>
      </c>
      <c r="B72" s="67" t="s">
        <v>150</v>
      </c>
      <c r="C72" s="26" t="s">
        <v>164</v>
      </c>
      <c r="D72" s="19" t="s">
        <v>179</v>
      </c>
      <c r="E72" s="19" t="s">
        <v>179</v>
      </c>
      <c r="F72" s="19" t="s">
        <v>179</v>
      </c>
      <c r="G72" s="19" t="s">
        <v>179</v>
      </c>
      <c r="H72" s="19" t="s">
        <v>179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</row>
    <row r="73" spans="1:40" ht="63">
      <c r="A73" s="10" t="s">
        <v>151</v>
      </c>
      <c r="B73" s="67" t="s">
        <v>152</v>
      </c>
      <c r="C73" s="26" t="s">
        <v>164</v>
      </c>
      <c r="D73" s="19" t="s">
        <v>179</v>
      </c>
      <c r="E73" s="19" t="s">
        <v>179</v>
      </c>
      <c r="F73" s="19" t="s">
        <v>179</v>
      </c>
      <c r="G73" s="19" t="s">
        <v>179</v>
      </c>
      <c r="H73" s="19" t="s">
        <v>179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</row>
    <row r="74" spans="1:40" ht="63">
      <c r="A74" s="10" t="s">
        <v>153</v>
      </c>
      <c r="B74" s="67" t="s">
        <v>154</v>
      </c>
      <c r="C74" s="26" t="s">
        <v>164</v>
      </c>
      <c r="D74" s="19" t="s">
        <v>179</v>
      </c>
      <c r="E74" s="19" t="s">
        <v>179</v>
      </c>
      <c r="F74" s="19" t="s">
        <v>179</v>
      </c>
      <c r="G74" s="19" t="s">
        <v>179</v>
      </c>
      <c r="H74" s="19" t="s">
        <v>179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</row>
    <row r="75" spans="1:40" ht="47.25">
      <c r="A75" s="10" t="s">
        <v>155</v>
      </c>
      <c r="B75" s="67" t="s">
        <v>156</v>
      </c>
      <c r="C75" s="26" t="s">
        <v>164</v>
      </c>
      <c r="D75" s="19" t="s">
        <v>179</v>
      </c>
      <c r="E75" s="19" t="s">
        <v>179</v>
      </c>
      <c r="F75" s="19" t="s">
        <v>179</v>
      </c>
      <c r="G75" s="19" t="s">
        <v>179</v>
      </c>
      <c r="H75" s="19" t="s">
        <v>179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</row>
    <row r="76" spans="1:40" ht="47.25">
      <c r="A76" s="10" t="s">
        <v>157</v>
      </c>
      <c r="B76" s="137" t="s">
        <v>158</v>
      </c>
      <c r="C76" s="26" t="s">
        <v>164</v>
      </c>
      <c r="D76" s="19" t="s">
        <v>179</v>
      </c>
      <c r="E76" s="19" t="s">
        <v>179</v>
      </c>
      <c r="F76" s="19" t="s">
        <v>179</v>
      </c>
      <c r="G76" s="19" t="s">
        <v>179</v>
      </c>
      <c r="H76" s="19" t="s">
        <v>179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</row>
    <row r="77" spans="1:40" ht="31.5">
      <c r="A77" s="10" t="s">
        <v>159</v>
      </c>
      <c r="B77" s="137" t="s">
        <v>160</v>
      </c>
      <c r="C77" s="26" t="s">
        <v>164</v>
      </c>
      <c r="D77" s="19" t="s">
        <v>179</v>
      </c>
      <c r="E77" s="19" t="s">
        <v>179</v>
      </c>
      <c r="F77" s="19" t="s">
        <v>179</v>
      </c>
      <c r="G77" s="19" t="s">
        <v>179</v>
      </c>
      <c r="H77" s="19" t="s">
        <v>179</v>
      </c>
      <c r="I77" s="11">
        <f>SUM(I78:I80)</f>
        <v>7.768689999999999</v>
      </c>
      <c r="J77" s="11">
        <f>SUM(J78:J80)</f>
        <v>7.768689999999999</v>
      </c>
      <c r="K77" s="11">
        <f>SUM(L77:O77)</f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SUM(P78:P80)</f>
        <v>7.769232000000001</v>
      </c>
      <c r="Q77" s="11">
        <v>0</v>
      </c>
      <c r="R77" s="11">
        <v>0</v>
      </c>
      <c r="S77" s="11">
        <f>SUM(S78:S80)</f>
        <v>6.474360000000001</v>
      </c>
      <c r="T77" s="11">
        <f>SUM(T78:T80)</f>
        <v>1.2948720000000002</v>
      </c>
      <c r="U77" s="11">
        <f>SUM(V77:Y77)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SUM(AA77:AD77)</f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f>SUM(AF77:AI77)</f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f>SUM(AK77:AN77)</f>
        <v>7.769232000000001</v>
      </c>
      <c r="AK77" s="11">
        <v>0</v>
      </c>
      <c r="AL77" s="11">
        <v>0</v>
      </c>
      <c r="AM77" s="11">
        <f aca="true" t="shared" si="8" ref="AM77:AN80">SUM(N77,S77,X77,AC77,AH77)</f>
        <v>6.474360000000001</v>
      </c>
      <c r="AN77" s="11">
        <f t="shared" si="8"/>
        <v>1.2948720000000002</v>
      </c>
    </row>
    <row r="78" spans="1:40" ht="47.25">
      <c r="A78" s="10" t="s">
        <v>159</v>
      </c>
      <c r="B78" s="67" t="s">
        <v>161</v>
      </c>
      <c r="C78" s="26" t="s">
        <v>176</v>
      </c>
      <c r="D78" s="66">
        <v>2021</v>
      </c>
      <c r="E78" s="66">
        <v>2021</v>
      </c>
      <c r="F78" s="19" t="s">
        <v>179</v>
      </c>
      <c r="G78" s="19" t="s">
        <v>179</v>
      </c>
      <c r="H78" s="19" t="s">
        <v>179</v>
      </c>
      <c r="I78" s="11">
        <v>1.00475</v>
      </c>
      <c r="J78" s="11">
        <f>I78</f>
        <v>1.00475</v>
      </c>
      <c r="K78" s="11">
        <f>SUM(L78:O78)</f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SUM(Q78:T78)</f>
        <v>1.005324</v>
      </c>
      <c r="Q78" s="11">
        <v>0</v>
      </c>
      <c r="R78" s="11">
        <v>0</v>
      </c>
      <c r="S78" s="11">
        <v>0.83777</v>
      </c>
      <c r="T78" s="11">
        <f>S78*0.2</f>
        <v>0.167554</v>
      </c>
      <c r="U78" s="11">
        <f>SUM(V78:Y78)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SUM(AA78:AD78)</f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f>SUM(AF78:AI78)</f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f>SUM(AK78:AN78)</f>
        <v>1.005324</v>
      </c>
      <c r="AK78" s="11">
        <v>0</v>
      </c>
      <c r="AL78" s="11">
        <v>0</v>
      </c>
      <c r="AM78" s="11">
        <f t="shared" si="8"/>
        <v>0.83777</v>
      </c>
      <c r="AN78" s="11">
        <f t="shared" si="8"/>
        <v>0.167554</v>
      </c>
    </row>
    <row r="79" spans="1:40" ht="47.25">
      <c r="A79" s="10" t="s">
        <v>159</v>
      </c>
      <c r="B79" s="67" t="s">
        <v>162</v>
      </c>
      <c r="C79" s="26" t="s">
        <v>177</v>
      </c>
      <c r="D79" s="66">
        <v>2021</v>
      </c>
      <c r="E79" s="66">
        <v>2021</v>
      </c>
      <c r="F79" s="19" t="s">
        <v>179</v>
      </c>
      <c r="G79" s="19" t="s">
        <v>179</v>
      </c>
      <c r="H79" s="19" t="s">
        <v>179</v>
      </c>
      <c r="I79" s="11">
        <v>1.54694</v>
      </c>
      <c r="J79" s="11">
        <f>I79</f>
        <v>1.54694</v>
      </c>
      <c r="K79" s="11">
        <f>SUM(L79:O79)</f>
        <v>0</v>
      </c>
      <c r="L79" s="11">
        <v>0</v>
      </c>
      <c r="M79" s="11">
        <v>0</v>
      </c>
      <c r="N79" s="11">
        <v>0</v>
      </c>
      <c r="O79" s="11">
        <v>0</v>
      </c>
      <c r="P79" s="11">
        <f>SUM(Q79:T79)</f>
        <v>1.547508</v>
      </c>
      <c r="Q79" s="11">
        <v>0</v>
      </c>
      <c r="R79" s="11">
        <v>0</v>
      </c>
      <c r="S79" s="11">
        <v>1.28959</v>
      </c>
      <c r="T79" s="11">
        <f>S79*0.2</f>
        <v>0.25791800000000004</v>
      </c>
      <c r="U79" s="11">
        <f>SUM(V79:Y79)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SUM(AA79:AD79)</f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f>SUM(AF79:AI79)</f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f>SUM(AK79:AN79)</f>
        <v>1.547508</v>
      </c>
      <c r="AK79" s="11">
        <v>0</v>
      </c>
      <c r="AL79" s="11">
        <v>0</v>
      </c>
      <c r="AM79" s="11">
        <f t="shared" si="8"/>
        <v>1.28959</v>
      </c>
      <c r="AN79" s="11">
        <f t="shared" si="8"/>
        <v>0.25791800000000004</v>
      </c>
    </row>
    <row r="80" spans="1:40" ht="141.75">
      <c r="A80" s="10" t="s">
        <v>159</v>
      </c>
      <c r="B80" s="67" t="s">
        <v>163</v>
      </c>
      <c r="C80" s="26" t="s">
        <v>178</v>
      </c>
      <c r="D80" s="66">
        <v>2021</v>
      </c>
      <c r="E80" s="66">
        <v>2021</v>
      </c>
      <c r="F80" s="19" t="s">
        <v>179</v>
      </c>
      <c r="G80" s="19" t="s">
        <v>179</v>
      </c>
      <c r="H80" s="19" t="s">
        <v>179</v>
      </c>
      <c r="I80" s="11">
        <v>5.217</v>
      </c>
      <c r="J80" s="11">
        <v>5.217</v>
      </c>
      <c r="K80" s="11">
        <f>SUM(L80:O80)</f>
        <v>0</v>
      </c>
      <c r="L80" s="11">
        <v>0</v>
      </c>
      <c r="M80" s="11">
        <v>0</v>
      </c>
      <c r="N80" s="11">
        <v>0</v>
      </c>
      <c r="O80" s="11">
        <v>0</v>
      </c>
      <c r="P80" s="11">
        <f>SUM(Q80:T80)</f>
        <v>5.2164</v>
      </c>
      <c r="Q80" s="11">
        <v>0</v>
      </c>
      <c r="R80" s="11">
        <v>0</v>
      </c>
      <c r="S80" s="11">
        <v>4.347</v>
      </c>
      <c r="T80" s="11">
        <f>S80*0.2</f>
        <v>0.8694000000000002</v>
      </c>
      <c r="U80" s="11">
        <f>SUM(V80:Y80)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SUM(AA80:AD80)</f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f>SUM(AF80:AI80)</f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f>SUM(AK80:AN80)</f>
        <v>5.2164</v>
      </c>
      <c r="AK80" s="11">
        <v>0</v>
      </c>
      <c r="AL80" s="11">
        <v>0</v>
      </c>
      <c r="AM80" s="11">
        <f t="shared" si="8"/>
        <v>4.347</v>
      </c>
      <c r="AN80" s="11">
        <f t="shared" si="8"/>
        <v>0.8694000000000002</v>
      </c>
    </row>
    <row r="81" spans="1:40" ht="15.7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2:9" ht="15.75">
      <c r="B82" s="99"/>
      <c r="C82" s="99"/>
      <c r="D82" s="99"/>
      <c r="E82" s="99"/>
      <c r="F82" s="99"/>
      <c r="G82" s="99"/>
      <c r="H82" s="99"/>
      <c r="I82" s="99"/>
    </row>
    <row r="83" spans="2:9" ht="15.75">
      <c r="B83" s="100"/>
      <c r="C83" s="100"/>
      <c r="D83" s="100"/>
      <c r="E83" s="100"/>
      <c r="F83" s="100"/>
      <c r="G83" s="100"/>
      <c r="H83" s="100"/>
      <c r="I83" s="100"/>
    </row>
    <row r="84" ht="15.75">
      <c r="B84" s="7"/>
    </row>
    <row r="85" spans="2:9" ht="15.75">
      <c r="B85" s="101"/>
      <c r="C85" s="101"/>
      <c r="D85" s="101"/>
      <c r="E85" s="101"/>
      <c r="F85" s="101"/>
      <c r="G85" s="101"/>
      <c r="H85" s="101"/>
      <c r="I85" s="101"/>
    </row>
  </sheetData>
  <sheetProtection/>
  <mergeCells count="23">
    <mergeCell ref="A7:AN7"/>
    <mergeCell ref="A8:AN8"/>
    <mergeCell ref="A5:AN5"/>
    <mergeCell ref="A4:AN4"/>
    <mergeCell ref="I10:I11"/>
    <mergeCell ref="J10:J11"/>
    <mergeCell ref="K10:AN10"/>
    <mergeCell ref="F11:H11"/>
    <mergeCell ref="AJ11:AN11"/>
    <mergeCell ref="Z11:AD11"/>
    <mergeCell ref="B82:I82"/>
    <mergeCell ref="B83:I83"/>
    <mergeCell ref="B85:I85"/>
    <mergeCell ref="K11:O11"/>
    <mergeCell ref="P11:T11"/>
    <mergeCell ref="U11:Y11"/>
    <mergeCell ref="AE11:AI11"/>
    <mergeCell ref="A10:A12"/>
    <mergeCell ref="B10:B12"/>
    <mergeCell ref="C10:C12"/>
    <mergeCell ref="D10:D12"/>
    <mergeCell ref="E10:E11"/>
    <mergeCell ref="F10:H10"/>
  </mergeCells>
  <printOptions horizontalCentered="1"/>
  <pageMargins left="0.3937007874015748" right="0.3937007874015748" top="0.5905511811023623" bottom="0.3937007874015748" header="0.2755905511811024" footer="0.2755905511811024"/>
  <pageSetup fitToHeight="0" horizontalDpi="600" verticalDpi="600" orientation="landscape" paperSize="8" scale="43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W82"/>
  <sheetViews>
    <sheetView zoomScale="70" zoomScaleNormal="70" zoomScalePageLayoutView="0" workbookViewId="0" topLeftCell="A56">
      <selection activeCell="G18" sqref="G18"/>
    </sheetView>
  </sheetViews>
  <sheetFormatPr defaultColWidth="9.00390625" defaultRowHeight="12.75"/>
  <cols>
    <col min="1" max="1" width="12.25390625" style="1" customWidth="1"/>
    <col min="2" max="2" width="47.75390625" style="1" customWidth="1"/>
    <col min="3" max="3" width="20.375" style="1" customWidth="1"/>
    <col min="4" max="4" width="8.25390625" style="1" customWidth="1"/>
    <col min="5" max="33" width="6.875" style="1" customWidth="1"/>
    <col min="34" max="16384" width="9.125" style="1" customWidth="1"/>
  </cols>
  <sheetData>
    <row r="1" ht="15.75">
      <c r="AG1" s="61" t="s">
        <v>499</v>
      </c>
    </row>
    <row r="2" ht="15.75">
      <c r="AG2" s="62" t="s">
        <v>488</v>
      </c>
    </row>
    <row r="3" ht="15.75">
      <c r="AG3" s="62" t="s">
        <v>489</v>
      </c>
    </row>
    <row r="4" spans="1:33" ht="15.75">
      <c r="A4" s="124" t="s">
        <v>364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ht="25.5" customHeight="1">
      <c r="A5" s="125" t="s">
        <v>365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</row>
    <row r="6" spans="1:33" ht="17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5.75">
      <c r="A7" s="102" t="s">
        <v>180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ht="15.75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0:27" ht="15.75"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33" ht="38.25" customHeight="1">
      <c r="A10" s="122" t="s">
        <v>3</v>
      </c>
      <c r="B10" s="122" t="s">
        <v>182</v>
      </c>
      <c r="C10" s="122" t="s">
        <v>486</v>
      </c>
      <c r="D10" s="126" t="s">
        <v>366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8"/>
    </row>
    <row r="11" spans="1:75" ht="15.75" customHeight="1">
      <c r="A11" s="122"/>
      <c r="B11" s="122"/>
      <c r="C11" s="122"/>
      <c r="D11" s="123" t="s">
        <v>367</v>
      </c>
      <c r="E11" s="123"/>
      <c r="F11" s="123"/>
      <c r="G11" s="123"/>
      <c r="H11" s="123"/>
      <c r="I11" s="123"/>
      <c r="J11" s="123" t="s">
        <v>368</v>
      </c>
      <c r="K11" s="123"/>
      <c r="L11" s="123"/>
      <c r="M11" s="123"/>
      <c r="N11" s="123"/>
      <c r="O11" s="123"/>
      <c r="P11" s="123" t="s">
        <v>369</v>
      </c>
      <c r="Q11" s="123"/>
      <c r="R11" s="123"/>
      <c r="S11" s="123"/>
      <c r="T11" s="123"/>
      <c r="U11" s="123"/>
      <c r="V11" s="123" t="s">
        <v>370</v>
      </c>
      <c r="W11" s="123"/>
      <c r="X11" s="123"/>
      <c r="Y11" s="123"/>
      <c r="Z11" s="123"/>
      <c r="AA11" s="123"/>
      <c r="AB11" s="123" t="s">
        <v>371</v>
      </c>
      <c r="AC11" s="123"/>
      <c r="AD11" s="123"/>
      <c r="AE11" s="123"/>
      <c r="AF11" s="123"/>
      <c r="AG11" s="123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</row>
    <row r="12" spans="1:75" ht="15.75">
      <c r="A12" s="122"/>
      <c r="B12" s="122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</row>
    <row r="13" spans="1:75" ht="39" customHeight="1">
      <c r="A13" s="122"/>
      <c r="B13" s="122"/>
      <c r="C13" s="122"/>
      <c r="D13" s="123" t="s">
        <v>200</v>
      </c>
      <c r="E13" s="123"/>
      <c r="F13" s="123"/>
      <c r="G13" s="123"/>
      <c r="H13" s="123"/>
      <c r="I13" s="123"/>
      <c r="J13" s="123" t="s">
        <v>200</v>
      </c>
      <c r="K13" s="123"/>
      <c r="L13" s="123"/>
      <c r="M13" s="123"/>
      <c r="N13" s="123"/>
      <c r="O13" s="123"/>
      <c r="P13" s="123" t="s">
        <v>200</v>
      </c>
      <c r="Q13" s="123"/>
      <c r="R13" s="123"/>
      <c r="S13" s="123"/>
      <c r="T13" s="123"/>
      <c r="U13" s="123"/>
      <c r="V13" s="123" t="s">
        <v>200</v>
      </c>
      <c r="W13" s="123"/>
      <c r="X13" s="123"/>
      <c r="Y13" s="123"/>
      <c r="Z13" s="123"/>
      <c r="AA13" s="123"/>
      <c r="AB13" s="123" t="s">
        <v>200</v>
      </c>
      <c r="AC13" s="123"/>
      <c r="AD13" s="123"/>
      <c r="AE13" s="123"/>
      <c r="AF13" s="123"/>
      <c r="AG13" s="123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30"/>
      <c r="BR13" s="130"/>
      <c r="BS13" s="130"/>
      <c r="BT13" s="130"/>
      <c r="BU13" s="130"/>
      <c r="BV13" s="130"/>
      <c r="BW13" s="130"/>
    </row>
    <row r="14" spans="1:75" ht="54.75" customHeight="1">
      <c r="A14" s="122"/>
      <c r="B14" s="122"/>
      <c r="C14" s="122"/>
      <c r="D14" s="38" t="s">
        <v>372</v>
      </c>
      <c r="E14" s="38" t="s">
        <v>275</v>
      </c>
      <c r="F14" s="38" t="s">
        <v>276</v>
      </c>
      <c r="G14" s="3" t="s">
        <v>277</v>
      </c>
      <c r="H14" s="38" t="s">
        <v>278</v>
      </c>
      <c r="I14" s="38" t="s">
        <v>279</v>
      </c>
      <c r="J14" s="38" t="s">
        <v>372</v>
      </c>
      <c r="K14" s="38" t="s">
        <v>275</v>
      </c>
      <c r="L14" s="38" t="s">
        <v>276</v>
      </c>
      <c r="M14" s="3" t="s">
        <v>277</v>
      </c>
      <c r="N14" s="38" t="s">
        <v>278</v>
      </c>
      <c r="O14" s="38" t="s">
        <v>279</v>
      </c>
      <c r="P14" s="38" t="s">
        <v>372</v>
      </c>
      <c r="Q14" s="38" t="s">
        <v>275</v>
      </c>
      <c r="R14" s="38" t="s">
        <v>276</v>
      </c>
      <c r="S14" s="3" t="s">
        <v>277</v>
      </c>
      <c r="T14" s="38" t="s">
        <v>278</v>
      </c>
      <c r="U14" s="38" t="s">
        <v>279</v>
      </c>
      <c r="V14" s="38" t="s">
        <v>372</v>
      </c>
      <c r="W14" s="38" t="s">
        <v>275</v>
      </c>
      <c r="X14" s="38" t="s">
        <v>276</v>
      </c>
      <c r="Y14" s="3" t="s">
        <v>277</v>
      </c>
      <c r="Z14" s="38" t="s">
        <v>278</v>
      </c>
      <c r="AA14" s="38" t="s">
        <v>279</v>
      </c>
      <c r="AB14" s="38" t="s">
        <v>372</v>
      </c>
      <c r="AC14" s="38" t="s">
        <v>275</v>
      </c>
      <c r="AD14" s="38" t="s">
        <v>276</v>
      </c>
      <c r="AE14" s="3" t="s">
        <v>277</v>
      </c>
      <c r="AF14" s="38" t="s">
        <v>278</v>
      </c>
      <c r="AG14" s="38" t="s">
        <v>279</v>
      </c>
      <c r="AV14" s="40"/>
      <c r="AW14" s="40"/>
      <c r="AX14" s="40"/>
      <c r="AY14" s="41"/>
      <c r="AZ14" s="41"/>
      <c r="BA14" s="41"/>
      <c r="BB14" s="40"/>
      <c r="BC14" s="40"/>
      <c r="BD14" s="40"/>
      <c r="BE14" s="40"/>
      <c r="BF14" s="41"/>
      <c r="BG14" s="41"/>
      <c r="BH14" s="41"/>
      <c r="BI14" s="40"/>
      <c r="BJ14" s="40"/>
      <c r="BK14" s="40"/>
      <c r="BL14" s="40"/>
      <c r="BM14" s="41"/>
      <c r="BN14" s="41"/>
      <c r="BO14" s="41"/>
      <c r="BP14" s="40"/>
      <c r="BQ14" s="40"/>
      <c r="BR14" s="40"/>
      <c r="BS14" s="40"/>
      <c r="BT14" s="41"/>
      <c r="BU14" s="41"/>
      <c r="BV14" s="41"/>
      <c r="BW14" s="40"/>
    </row>
    <row r="15" spans="1:75" ht="15.75">
      <c r="A15" s="58">
        <v>1</v>
      </c>
      <c r="B15" s="58">
        <v>2</v>
      </c>
      <c r="C15" s="58">
        <v>3</v>
      </c>
      <c r="D15" s="33" t="s">
        <v>328</v>
      </c>
      <c r="E15" s="33" t="s">
        <v>329</v>
      </c>
      <c r="F15" s="33" t="s">
        <v>330</v>
      </c>
      <c r="G15" s="33" t="s">
        <v>331</v>
      </c>
      <c r="H15" s="33" t="s">
        <v>332</v>
      </c>
      <c r="I15" s="33" t="s">
        <v>333</v>
      </c>
      <c r="J15" s="33" t="s">
        <v>335</v>
      </c>
      <c r="K15" s="33" t="s">
        <v>336</v>
      </c>
      <c r="L15" s="33" t="s">
        <v>337</v>
      </c>
      <c r="M15" s="33" t="s">
        <v>338</v>
      </c>
      <c r="N15" s="33" t="s">
        <v>339</v>
      </c>
      <c r="O15" s="33" t="s">
        <v>340</v>
      </c>
      <c r="P15" s="33" t="s">
        <v>342</v>
      </c>
      <c r="Q15" s="33" t="s">
        <v>343</v>
      </c>
      <c r="R15" s="33" t="s">
        <v>344</v>
      </c>
      <c r="S15" s="33" t="s">
        <v>345</v>
      </c>
      <c r="T15" s="33" t="s">
        <v>346</v>
      </c>
      <c r="U15" s="33" t="s">
        <v>347</v>
      </c>
      <c r="V15" s="33" t="s">
        <v>349</v>
      </c>
      <c r="W15" s="33" t="s">
        <v>350</v>
      </c>
      <c r="X15" s="33" t="s">
        <v>351</v>
      </c>
      <c r="Y15" s="33" t="s">
        <v>352</v>
      </c>
      <c r="Z15" s="33" t="s">
        <v>353</v>
      </c>
      <c r="AA15" s="33" t="s">
        <v>354</v>
      </c>
      <c r="AB15" s="33" t="s">
        <v>373</v>
      </c>
      <c r="AC15" s="33" t="s">
        <v>374</v>
      </c>
      <c r="AD15" s="33" t="s">
        <v>375</v>
      </c>
      <c r="AE15" s="33" t="s">
        <v>376</v>
      </c>
      <c r="AF15" s="33" t="s">
        <v>377</v>
      </c>
      <c r="AG15" s="33" t="s">
        <v>378</v>
      </c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</row>
    <row r="16" spans="1:75" ht="31.5">
      <c r="A16" s="10" t="s">
        <v>53</v>
      </c>
      <c r="B16" s="67" t="s">
        <v>54</v>
      </c>
      <c r="C16" s="26" t="s">
        <v>164</v>
      </c>
      <c r="D16" s="11">
        <f aca="true" t="shared" si="0" ref="D16:AG16">SUM(D18,D22)</f>
        <v>0</v>
      </c>
      <c r="E16" s="11">
        <f t="shared" si="0"/>
        <v>4</v>
      </c>
      <c r="F16" s="11">
        <f t="shared" si="0"/>
        <v>0</v>
      </c>
      <c r="G16" s="11">
        <f t="shared" si="0"/>
        <v>1.1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8</v>
      </c>
      <c r="L16" s="11">
        <f t="shared" si="0"/>
        <v>0</v>
      </c>
      <c r="M16" s="11">
        <f t="shared" si="0"/>
        <v>0.7</v>
      </c>
      <c r="N16" s="11">
        <f t="shared" si="0"/>
        <v>0</v>
      </c>
      <c r="O16" s="11">
        <f t="shared" si="0"/>
        <v>0</v>
      </c>
      <c r="P16" s="11">
        <f t="shared" si="0"/>
        <v>0</v>
      </c>
      <c r="Q16" s="11">
        <f t="shared" si="0"/>
        <v>4</v>
      </c>
      <c r="R16" s="11">
        <f t="shared" si="0"/>
        <v>0</v>
      </c>
      <c r="S16" s="11">
        <f t="shared" si="0"/>
        <v>4.68</v>
      </c>
      <c r="T16" s="11">
        <f t="shared" si="0"/>
        <v>0</v>
      </c>
      <c r="U16" s="11">
        <f t="shared" si="0"/>
        <v>7</v>
      </c>
      <c r="V16" s="11">
        <f t="shared" si="0"/>
        <v>0</v>
      </c>
      <c r="W16" s="11">
        <f t="shared" si="0"/>
        <v>2</v>
      </c>
      <c r="X16" s="11">
        <f t="shared" si="0"/>
        <v>0</v>
      </c>
      <c r="Y16" s="11">
        <f t="shared" si="0"/>
        <v>5.8500000000000005</v>
      </c>
      <c r="Z16" s="11">
        <f t="shared" si="0"/>
        <v>0</v>
      </c>
      <c r="AA16" s="11">
        <f t="shared" si="0"/>
        <v>3</v>
      </c>
      <c r="AB16" s="11">
        <f t="shared" si="0"/>
        <v>0</v>
      </c>
      <c r="AC16" s="11">
        <f t="shared" si="0"/>
        <v>2</v>
      </c>
      <c r="AD16" s="11">
        <f t="shared" si="0"/>
        <v>0</v>
      </c>
      <c r="AE16" s="11">
        <f t="shared" si="0"/>
        <v>1.89</v>
      </c>
      <c r="AF16" s="11">
        <f t="shared" si="0"/>
        <v>0</v>
      </c>
      <c r="AG16" s="11">
        <f t="shared" si="0"/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</row>
    <row r="17" spans="1:75" ht="15.75">
      <c r="A17" s="10" t="s">
        <v>55</v>
      </c>
      <c r="B17" s="67" t="s">
        <v>56</v>
      </c>
      <c r="C17" s="26" t="s">
        <v>164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</row>
    <row r="18" spans="1:75" ht="31.5">
      <c r="A18" s="10" t="s">
        <v>57</v>
      </c>
      <c r="B18" s="67" t="s">
        <v>58</v>
      </c>
      <c r="C18" s="26" t="s">
        <v>164</v>
      </c>
      <c r="D18" s="11">
        <f aca="true" t="shared" si="1" ref="D18:AG18">D44</f>
        <v>0</v>
      </c>
      <c r="E18" s="11">
        <f t="shared" si="1"/>
        <v>4</v>
      </c>
      <c r="F18" s="11">
        <f t="shared" si="1"/>
        <v>0</v>
      </c>
      <c r="G18" s="11">
        <f t="shared" si="1"/>
        <v>1.1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8</v>
      </c>
      <c r="L18" s="11">
        <f t="shared" si="1"/>
        <v>0</v>
      </c>
      <c r="M18" s="11">
        <f t="shared" si="1"/>
        <v>0.7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4</v>
      </c>
      <c r="R18" s="11">
        <f t="shared" si="1"/>
        <v>0</v>
      </c>
      <c r="S18" s="11">
        <f t="shared" si="1"/>
        <v>4.68</v>
      </c>
      <c r="T18" s="11">
        <f t="shared" si="1"/>
        <v>0</v>
      </c>
      <c r="U18" s="11">
        <f t="shared" si="1"/>
        <v>7</v>
      </c>
      <c r="V18" s="11">
        <f t="shared" si="1"/>
        <v>0</v>
      </c>
      <c r="W18" s="11">
        <f t="shared" si="1"/>
        <v>2</v>
      </c>
      <c r="X18" s="11">
        <f t="shared" si="1"/>
        <v>0</v>
      </c>
      <c r="Y18" s="11">
        <f t="shared" si="1"/>
        <v>5.8500000000000005</v>
      </c>
      <c r="Z18" s="11">
        <f t="shared" si="1"/>
        <v>0</v>
      </c>
      <c r="AA18" s="11">
        <f t="shared" si="1"/>
        <v>3</v>
      </c>
      <c r="AB18" s="11">
        <f t="shared" si="1"/>
        <v>0</v>
      </c>
      <c r="AC18" s="11">
        <f t="shared" si="1"/>
        <v>2</v>
      </c>
      <c r="AD18" s="11">
        <f t="shared" si="1"/>
        <v>0</v>
      </c>
      <c r="AE18" s="11">
        <f t="shared" si="1"/>
        <v>1.89</v>
      </c>
      <c r="AF18" s="11">
        <f t="shared" si="1"/>
        <v>0</v>
      </c>
      <c r="AG18" s="11">
        <f t="shared" si="1"/>
        <v>0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</row>
    <row r="19" spans="1:75" ht="63">
      <c r="A19" s="10" t="s">
        <v>59</v>
      </c>
      <c r="B19" s="67" t="s">
        <v>60</v>
      </c>
      <c r="C19" s="26" t="s">
        <v>164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</row>
    <row r="20" spans="1:75" ht="31.5">
      <c r="A20" s="10" t="s">
        <v>61</v>
      </c>
      <c r="B20" s="67" t="s">
        <v>62</v>
      </c>
      <c r="C20" s="26" t="s">
        <v>164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</row>
    <row r="21" spans="1:75" ht="31.5">
      <c r="A21" s="10" t="s">
        <v>63</v>
      </c>
      <c r="B21" s="67" t="s">
        <v>64</v>
      </c>
      <c r="C21" s="26" t="s">
        <v>164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</row>
    <row r="22" spans="1:75" ht="15.75">
      <c r="A22" s="10" t="s">
        <v>65</v>
      </c>
      <c r="B22" s="137" t="s">
        <v>66</v>
      </c>
      <c r="C22" s="26" t="s">
        <v>164</v>
      </c>
      <c r="D22" s="11">
        <f aca="true" t="shared" si="2" ref="D22:AG22">D79</f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11">
        <f t="shared" si="2"/>
        <v>0</v>
      </c>
      <c r="Q22" s="11">
        <f t="shared" si="2"/>
        <v>0</v>
      </c>
      <c r="R22" s="11">
        <f t="shared" si="2"/>
        <v>0</v>
      </c>
      <c r="S22" s="11">
        <f t="shared" si="2"/>
        <v>0</v>
      </c>
      <c r="T22" s="11">
        <f t="shared" si="2"/>
        <v>0</v>
      </c>
      <c r="U22" s="11">
        <f t="shared" si="2"/>
        <v>0</v>
      </c>
      <c r="V22" s="11">
        <f t="shared" si="2"/>
        <v>0</v>
      </c>
      <c r="W22" s="11">
        <f t="shared" si="2"/>
        <v>0</v>
      </c>
      <c r="X22" s="11">
        <f t="shared" si="2"/>
        <v>0</v>
      </c>
      <c r="Y22" s="11">
        <f t="shared" si="2"/>
        <v>0</v>
      </c>
      <c r="Z22" s="11">
        <f t="shared" si="2"/>
        <v>0</v>
      </c>
      <c r="AA22" s="11">
        <f t="shared" si="2"/>
        <v>0</v>
      </c>
      <c r="AB22" s="11">
        <f t="shared" si="2"/>
        <v>0</v>
      </c>
      <c r="AC22" s="11">
        <f t="shared" si="2"/>
        <v>0</v>
      </c>
      <c r="AD22" s="11">
        <f t="shared" si="2"/>
        <v>0</v>
      </c>
      <c r="AE22" s="11">
        <f t="shared" si="2"/>
        <v>0</v>
      </c>
      <c r="AF22" s="11">
        <f t="shared" si="2"/>
        <v>0</v>
      </c>
      <c r="AG22" s="11">
        <f t="shared" si="2"/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</row>
    <row r="23" spans="1:75" ht="15.75">
      <c r="A23" s="10" t="s">
        <v>67</v>
      </c>
      <c r="B23" s="67" t="s">
        <v>68</v>
      </c>
      <c r="C23" s="2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</row>
    <row r="24" spans="1:75" ht="31.5">
      <c r="A24" s="10" t="s">
        <v>69</v>
      </c>
      <c r="B24" s="67" t="s">
        <v>70</v>
      </c>
      <c r="C24" s="26" t="s">
        <v>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</row>
    <row r="25" spans="1:75" ht="47.25">
      <c r="A25" s="10" t="s">
        <v>71</v>
      </c>
      <c r="B25" s="67" t="s">
        <v>72</v>
      </c>
      <c r="C25" s="26" t="s">
        <v>164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</row>
    <row r="26" spans="1:75" ht="63">
      <c r="A26" s="10" t="s">
        <v>73</v>
      </c>
      <c r="B26" s="67" t="s">
        <v>74</v>
      </c>
      <c r="C26" s="26" t="s">
        <v>164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</row>
    <row r="27" spans="1:75" ht="63">
      <c r="A27" s="10" t="s">
        <v>75</v>
      </c>
      <c r="B27" s="67" t="s">
        <v>76</v>
      </c>
      <c r="C27" s="26" t="s">
        <v>164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</row>
    <row r="28" spans="1:75" ht="63">
      <c r="A28" s="10" t="s">
        <v>77</v>
      </c>
      <c r="B28" s="67" t="s">
        <v>78</v>
      </c>
      <c r="C28" s="26" t="s">
        <v>164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</row>
    <row r="29" spans="1:75" ht="47.25">
      <c r="A29" s="10" t="s">
        <v>79</v>
      </c>
      <c r="B29" s="67" t="s">
        <v>80</v>
      </c>
      <c r="C29" s="26" t="s">
        <v>164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</row>
    <row r="30" spans="1:75" ht="63">
      <c r="A30" s="10" t="s">
        <v>81</v>
      </c>
      <c r="B30" s="67" t="s">
        <v>82</v>
      </c>
      <c r="C30" s="26" t="s">
        <v>164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</row>
    <row r="31" spans="1:75" ht="47.25">
      <c r="A31" s="10" t="s">
        <v>83</v>
      </c>
      <c r="B31" s="67" t="s">
        <v>84</v>
      </c>
      <c r="C31" s="26" t="s">
        <v>164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</row>
    <row r="32" spans="1:75" ht="47.25">
      <c r="A32" s="10" t="s">
        <v>85</v>
      </c>
      <c r="B32" s="67" t="s">
        <v>86</v>
      </c>
      <c r="C32" s="26" t="s">
        <v>164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</row>
    <row r="33" spans="1:75" ht="31.5">
      <c r="A33" s="10" t="s">
        <v>87</v>
      </c>
      <c r="B33" s="67" t="s">
        <v>88</v>
      </c>
      <c r="C33" s="26" t="s">
        <v>164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</row>
    <row r="34" spans="1:75" ht="94.5">
      <c r="A34" s="10" t="s">
        <v>87</v>
      </c>
      <c r="B34" s="67" t="s">
        <v>89</v>
      </c>
      <c r="C34" s="26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</row>
    <row r="35" spans="1:75" ht="94.5">
      <c r="A35" s="10" t="s">
        <v>87</v>
      </c>
      <c r="B35" s="67" t="s">
        <v>90</v>
      </c>
      <c r="C35" s="26" t="s">
        <v>164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</row>
    <row r="36" spans="1:75" ht="94.5">
      <c r="A36" s="10" t="s">
        <v>87</v>
      </c>
      <c r="B36" s="67" t="s">
        <v>91</v>
      </c>
      <c r="C36" s="26" t="s">
        <v>164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</row>
    <row r="37" spans="1:75" ht="31.5">
      <c r="A37" s="10" t="s">
        <v>92</v>
      </c>
      <c r="B37" s="67" t="s">
        <v>88</v>
      </c>
      <c r="C37" s="26" t="s">
        <v>164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</row>
    <row r="38" spans="1:75" ht="94.5">
      <c r="A38" s="10" t="s">
        <v>92</v>
      </c>
      <c r="B38" s="67" t="s">
        <v>89</v>
      </c>
      <c r="C38" s="26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</row>
    <row r="39" spans="1:75" ht="94.5">
      <c r="A39" s="10" t="s">
        <v>92</v>
      </c>
      <c r="B39" s="67" t="s">
        <v>90</v>
      </c>
      <c r="C39" s="26" t="s">
        <v>164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</row>
    <row r="40" spans="1:75" ht="94.5">
      <c r="A40" s="10" t="s">
        <v>92</v>
      </c>
      <c r="B40" s="67" t="s">
        <v>93</v>
      </c>
      <c r="C40" s="26" t="s">
        <v>164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</row>
    <row r="41" spans="1:75" ht="78.75">
      <c r="A41" s="10" t="s">
        <v>94</v>
      </c>
      <c r="B41" s="67" t="s">
        <v>95</v>
      </c>
      <c r="C41" s="26" t="s">
        <v>164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</row>
    <row r="42" spans="1:75" ht="78.75">
      <c r="A42" s="10" t="s">
        <v>96</v>
      </c>
      <c r="B42" s="67" t="s">
        <v>97</v>
      </c>
      <c r="C42" s="26" t="s">
        <v>164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</row>
    <row r="43" spans="1:75" ht="78.75">
      <c r="A43" s="10" t="s">
        <v>98</v>
      </c>
      <c r="B43" s="67" t="s">
        <v>99</v>
      </c>
      <c r="C43" s="26" t="s">
        <v>164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</row>
    <row r="44" spans="1:75" ht="31.5">
      <c r="A44" s="10" t="s">
        <v>100</v>
      </c>
      <c r="B44" s="67" t="s">
        <v>101</v>
      </c>
      <c r="C44" s="26" t="s">
        <v>164</v>
      </c>
      <c r="D44" s="11">
        <f aca="true" t="shared" si="3" ref="D44:AG44">SUM(D45,D53)</f>
        <v>0</v>
      </c>
      <c r="E44" s="11">
        <f t="shared" si="3"/>
        <v>4</v>
      </c>
      <c r="F44" s="11">
        <f t="shared" si="3"/>
        <v>0</v>
      </c>
      <c r="G44" s="11">
        <f t="shared" si="3"/>
        <v>1.1</v>
      </c>
      <c r="H44" s="11">
        <f t="shared" si="3"/>
        <v>0</v>
      </c>
      <c r="I44" s="11">
        <f t="shared" si="3"/>
        <v>0</v>
      </c>
      <c r="J44" s="11">
        <f t="shared" si="3"/>
        <v>0</v>
      </c>
      <c r="K44" s="11">
        <f t="shared" si="3"/>
        <v>8</v>
      </c>
      <c r="L44" s="11">
        <f t="shared" si="3"/>
        <v>0</v>
      </c>
      <c r="M44" s="11">
        <f t="shared" si="3"/>
        <v>0.7</v>
      </c>
      <c r="N44" s="11">
        <f t="shared" si="3"/>
        <v>0</v>
      </c>
      <c r="O44" s="11">
        <f t="shared" si="3"/>
        <v>0</v>
      </c>
      <c r="P44" s="11">
        <f t="shared" si="3"/>
        <v>0</v>
      </c>
      <c r="Q44" s="11">
        <f t="shared" si="3"/>
        <v>4</v>
      </c>
      <c r="R44" s="11">
        <f t="shared" si="3"/>
        <v>0</v>
      </c>
      <c r="S44" s="11">
        <f t="shared" si="3"/>
        <v>4.68</v>
      </c>
      <c r="T44" s="11">
        <f t="shared" si="3"/>
        <v>0</v>
      </c>
      <c r="U44" s="11">
        <f t="shared" si="3"/>
        <v>7</v>
      </c>
      <c r="V44" s="11">
        <f t="shared" si="3"/>
        <v>0</v>
      </c>
      <c r="W44" s="11">
        <f t="shared" si="3"/>
        <v>2</v>
      </c>
      <c r="X44" s="11">
        <f t="shared" si="3"/>
        <v>0</v>
      </c>
      <c r="Y44" s="11">
        <f t="shared" si="3"/>
        <v>5.8500000000000005</v>
      </c>
      <c r="Z44" s="11">
        <f t="shared" si="3"/>
        <v>0</v>
      </c>
      <c r="AA44" s="11">
        <f t="shared" si="3"/>
        <v>3</v>
      </c>
      <c r="AB44" s="11">
        <f t="shared" si="3"/>
        <v>0</v>
      </c>
      <c r="AC44" s="11">
        <f t="shared" si="3"/>
        <v>2</v>
      </c>
      <c r="AD44" s="11">
        <f t="shared" si="3"/>
        <v>0</v>
      </c>
      <c r="AE44" s="11">
        <f t="shared" si="3"/>
        <v>1.89</v>
      </c>
      <c r="AF44" s="11">
        <f t="shared" si="3"/>
        <v>0</v>
      </c>
      <c r="AG44" s="11">
        <f t="shared" si="3"/>
        <v>0</v>
      </c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</row>
    <row r="45" spans="1:75" ht="63">
      <c r="A45" s="10" t="s">
        <v>102</v>
      </c>
      <c r="B45" s="67" t="s">
        <v>103</v>
      </c>
      <c r="C45" s="26" t="s">
        <v>164</v>
      </c>
      <c r="D45" s="11">
        <f aca="true" t="shared" si="4" ref="D45:AG45">SUM(D46,D51)</f>
        <v>0</v>
      </c>
      <c r="E45" s="11">
        <f t="shared" si="4"/>
        <v>4</v>
      </c>
      <c r="F45" s="11">
        <f t="shared" si="4"/>
        <v>0</v>
      </c>
      <c r="G45" s="11">
        <f t="shared" si="4"/>
        <v>0</v>
      </c>
      <c r="H45" s="11">
        <f t="shared" si="4"/>
        <v>0</v>
      </c>
      <c r="I45" s="11">
        <f t="shared" si="4"/>
        <v>0</v>
      </c>
      <c r="J45" s="11">
        <f t="shared" si="4"/>
        <v>0</v>
      </c>
      <c r="K45" s="11">
        <f t="shared" si="4"/>
        <v>8</v>
      </c>
      <c r="L45" s="11">
        <f t="shared" si="4"/>
        <v>0</v>
      </c>
      <c r="M45" s="11">
        <f t="shared" si="4"/>
        <v>0</v>
      </c>
      <c r="N45" s="11">
        <f t="shared" si="4"/>
        <v>0</v>
      </c>
      <c r="O45" s="11">
        <f t="shared" si="4"/>
        <v>0</v>
      </c>
      <c r="P45" s="11">
        <f t="shared" si="4"/>
        <v>0</v>
      </c>
      <c r="Q45" s="11">
        <f t="shared" si="4"/>
        <v>4</v>
      </c>
      <c r="R45" s="11">
        <f t="shared" si="4"/>
        <v>0</v>
      </c>
      <c r="S45" s="11">
        <f t="shared" si="4"/>
        <v>0.3</v>
      </c>
      <c r="T45" s="11">
        <f t="shared" si="4"/>
        <v>0</v>
      </c>
      <c r="U45" s="11">
        <f t="shared" si="4"/>
        <v>7</v>
      </c>
      <c r="V45" s="11">
        <f t="shared" si="4"/>
        <v>0</v>
      </c>
      <c r="W45" s="11">
        <f t="shared" si="4"/>
        <v>2</v>
      </c>
      <c r="X45" s="11">
        <f t="shared" si="4"/>
        <v>0</v>
      </c>
      <c r="Y45" s="11">
        <f t="shared" si="4"/>
        <v>0.15</v>
      </c>
      <c r="Z45" s="11">
        <f t="shared" si="4"/>
        <v>0</v>
      </c>
      <c r="AA45" s="11">
        <f t="shared" si="4"/>
        <v>3</v>
      </c>
      <c r="AB45" s="11">
        <f t="shared" si="4"/>
        <v>0</v>
      </c>
      <c r="AC45" s="11">
        <f t="shared" si="4"/>
        <v>2</v>
      </c>
      <c r="AD45" s="11">
        <f t="shared" si="4"/>
        <v>0</v>
      </c>
      <c r="AE45" s="11">
        <f t="shared" si="4"/>
        <v>0</v>
      </c>
      <c r="AF45" s="11">
        <f t="shared" si="4"/>
        <v>0</v>
      </c>
      <c r="AG45" s="11">
        <f t="shared" si="4"/>
        <v>0</v>
      </c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</row>
    <row r="46" spans="1:75" ht="31.5">
      <c r="A46" s="10" t="s">
        <v>104</v>
      </c>
      <c r="B46" s="67" t="s">
        <v>105</v>
      </c>
      <c r="C46" s="26" t="s">
        <v>164</v>
      </c>
      <c r="D46" s="11">
        <f aca="true" t="shared" si="5" ref="D46:AG46">SUM(D47:D50)</f>
        <v>0</v>
      </c>
      <c r="E46" s="11">
        <f t="shared" si="5"/>
        <v>0</v>
      </c>
      <c r="F46" s="11">
        <f t="shared" si="5"/>
        <v>0</v>
      </c>
      <c r="G46" s="11">
        <f t="shared" si="5"/>
        <v>0</v>
      </c>
      <c r="H46" s="11">
        <f t="shared" si="5"/>
        <v>0</v>
      </c>
      <c r="I46" s="11">
        <f t="shared" si="5"/>
        <v>0</v>
      </c>
      <c r="J46" s="11">
        <f t="shared" si="5"/>
        <v>0</v>
      </c>
      <c r="K46" s="11">
        <f t="shared" si="5"/>
        <v>0</v>
      </c>
      <c r="L46" s="11">
        <f t="shared" si="5"/>
        <v>0</v>
      </c>
      <c r="M46" s="11">
        <f t="shared" si="5"/>
        <v>0</v>
      </c>
      <c r="N46" s="11">
        <f t="shared" si="5"/>
        <v>0</v>
      </c>
      <c r="O46" s="11">
        <f t="shared" si="5"/>
        <v>0</v>
      </c>
      <c r="P46" s="11">
        <f t="shared" si="5"/>
        <v>0</v>
      </c>
      <c r="Q46" s="11">
        <f t="shared" si="5"/>
        <v>0</v>
      </c>
      <c r="R46" s="11">
        <f t="shared" si="5"/>
        <v>0</v>
      </c>
      <c r="S46" s="11">
        <f t="shared" si="5"/>
        <v>0.3</v>
      </c>
      <c r="T46" s="11">
        <f t="shared" si="5"/>
        <v>0</v>
      </c>
      <c r="U46" s="11">
        <f t="shared" si="5"/>
        <v>7</v>
      </c>
      <c r="V46" s="11">
        <f t="shared" si="5"/>
        <v>0</v>
      </c>
      <c r="W46" s="11">
        <f t="shared" si="5"/>
        <v>0</v>
      </c>
      <c r="X46" s="11">
        <f t="shared" si="5"/>
        <v>0</v>
      </c>
      <c r="Y46" s="11">
        <f t="shared" si="5"/>
        <v>0.15</v>
      </c>
      <c r="Z46" s="11">
        <f t="shared" si="5"/>
        <v>0</v>
      </c>
      <c r="AA46" s="11">
        <f t="shared" si="5"/>
        <v>3</v>
      </c>
      <c r="AB46" s="11">
        <f t="shared" si="5"/>
        <v>0</v>
      </c>
      <c r="AC46" s="11">
        <f t="shared" si="5"/>
        <v>0</v>
      </c>
      <c r="AD46" s="11">
        <f t="shared" si="5"/>
        <v>0</v>
      </c>
      <c r="AE46" s="11">
        <f t="shared" si="5"/>
        <v>0</v>
      </c>
      <c r="AF46" s="11">
        <f t="shared" si="5"/>
        <v>0</v>
      </c>
      <c r="AG46" s="11">
        <f t="shared" si="5"/>
        <v>0</v>
      </c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</row>
    <row r="47" spans="1:75" ht="110.25">
      <c r="A47" s="10" t="s">
        <v>104</v>
      </c>
      <c r="B47" s="67" t="s">
        <v>106</v>
      </c>
      <c r="C47" s="26" t="s">
        <v>165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0.3</v>
      </c>
      <c r="T47" s="11">
        <v>0</v>
      </c>
      <c r="U47" s="11">
        <v>4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</row>
    <row r="48" spans="1:75" ht="94.5">
      <c r="A48" s="10" t="s">
        <v>104</v>
      </c>
      <c r="B48" s="67" t="s">
        <v>107</v>
      </c>
      <c r="C48" s="26" t="s">
        <v>166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3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</row>
    <row r="49" spans="1:75" ht="110.25">
      <c r="A49" s="10" t="s">
        <v>104</v>
      </c>
      <c r="B49" s="67" t="s">
        <v>108</v>
      </c>
      <c r="C49" s="26" t="s">
        <v>167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0.15</v>
      </c>
      <c r="Z49" s="11">
        <v>0</v>
      </c>
      <c r="AA49" s="11">
        <v>3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</row>
    <row r="50" spans="1:75" ht="157.5">
      <c r="A50" s="10" t="s">
        <v>104</v>
      </c>
      <c r="B50" s="67" t="s">
        <v>109</v>
      </c>
      <c r="C50" s="26" t="s">
        <v>168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</row>
    <row r="51" spans="1:75" ht="63">
      <c r="A51" s="10" t="s">
        <v>110</v>
      </c>
      <c r="B51" s="67" t="s">
        <v>111</v>
      </c>
      <c r="C51" s="26" t="s">
        <v>164</v>
      </c>
      <c r="D51" s="11">
        <f aca="true" t="shared" si="6" ref="D51:AG51">D52</f>
        <v>0</v>
      </c>
      <c r="E51" s="11">
        <f t="shared" si="6"/>
        <v>4</v>
      </c>
      <c r="F51" s="11">
        <f t="shared" si="6"/>
        <v>0</v>
      </c>
      <c r="G51" s="11">
        <f t="shared" si="6"/>
        <v>0</v>
      </c>
      <c r="H51" s="11">
        <f t="shared" si="6"/>
        <v>0</v>
      </c>
      <c r="I51" s="11">
        <f t="shared" si="6"/>
        <v>0</v>
      </c>
      <c r="J51" s="11">
        <f t="shared" si="6"/>
        <v>0</v>
      </c>
      <c r="K51" s="11">
        <f t="shared" si="6"/>
        <v>8</v>
      </c>
      <c r="L51" s="11">
        <f t="shared" si="6"/>
        <v>0</v>
      </c>
      <c r="M51" s="11">
        <f t="shared" si="6"/>
        <v>0</v>
      </c>
      <c r="N51" s="11">
        <f t="shared" si="6"/>
        <v>0</v>
      </c>
      <c r="O51" s="11">
        <f t="shared" si="6"/>
        <v>0</v>
      </c>
      <c r="P51" s="11">
        <f t="shared" si="6"/>
        <v>0</v>
      </c>
      <c r="Q51" s="11">
        <f t="shared" si="6"/>
        <v>4</v>
      </c>
      <c r="R51" s="11">
        <f t="shared" si="6"/>
        <v>0</v>
      </c>
      <c r="S51" s="11">
        <f t="shared" si="6"/>
        <v>0</v>
      </c>
      <c r="T51" s="11">
        <f t="shared" si="6"/>
        <v>0</v>
      </c>
      <c r="U51" s="11">
        <f t="shared" si="6"/>
        <v>0</v>
      </c>
      <c r="V51" s="11">
        <f t="shared" si="6"/>
        <v>0</v>
      </c>
      <c r="W51" s="11">
        <f t="shared" si="6"/>
        <v>2</v>
      </c>
      <c r="X51" s="11">
        <f t="shared" si="6"/>
        <v>0</v>
      </c>
      <c r="Y51" s="11">
        <f t="shared" si="6"/>
        <v>0</v>
      </c>
      <c r="Z51" s="11">
        <f t="shared" si="6"/>
        <v>0</v>
      </c>
      <c r="AA51" s="11">
        <f t="shared" si="6"/>
        <v>0</v>
      </c>
      <c r="AB51" s="11">
        <f t="shared" si="6"/>
        <v>0</v>
      </c>
      <c r="AC51" s="11">
        <f t="shared" si="6"/>
        <v>2</v>
      </c>
      <c r="AD51" s="11">
        <f t="shared" si="6"/>
        <v>0</v>
      </c>
      <c r="AE51" s="11">
        <f t="shared" si="6"/>
        <v>0</v>
      </c>
      <c r="AF51" s="11">
        <f t="shared" si="6"/>
        <v>0</v>
      </c>
      <c r="AG51" s="11">
        <f t="shared" si="6"/>
        <v>0</v>
      </c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</row>
    <row r="52" spans="1:75" ht="141.75">
      <c r="A52" s="10" t="s">
        <v>110</v>
      </c>
      <c r="B52" s="67" t="s">
        <v>112</v>
      </c>
      <c r="C52" s="26" t="s">
        <v>169</v>
      </c>
      <c r="D52" s="11">
        <v>0</v>
      </c>
      <c r="E52" s="11">
        <v>4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8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4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2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2</v>
      </c>
      <c r="AD52" s="11">
        <v>0</v>
      </c>
      <c r="AE52" s="11">
        <v>0</v>
      </c>
      <c r="AF52" s="11">
        <v>0</v>
      </c>
      <c r="AG52" s="11">
        <v>0</v>
      </c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</row>
    <row r="53" spans="1:75" ht="47.25">
      <c r="A53" s="10" t="s">
        <v>113</v>
      </c>
      <c r="B53" s="67" t="s">
        <v>114</v>
      </c>
      <c r="C53" s="26" t="s">
        <v>164</v>
      </c>
      <c r="D53" s="11">
        <f aca="true" t="shared" si="7" ref="D53:AG53">D54</f>
        <v>0</v>
      </c>
      <c r="E53" s="11">
        <f t="shared" si="7"/>
        <v>0</v>
      </c>
      <c r="F53" s="11">
        <f t="shared" si="7"/>
        <v>0</v>
      </c>
      <c r="G53" s="11">
        <f t="shared" si="7"/>
        <v>1.1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  <c r="M53" s="11">
        <f t="shared" si="7"/>
        <v>0.7</v>
      </c>
      <c r="N53" s="11">
        <f t="shared" si="7"/>
        <v>0</v>
      </c>
      <c r="O53" s="11">
        <f t="shared" si="7"/>
        <v>0</v>
      </c>
      <c r="P53" s="11">
        <f t="shared" si="7"/>
        <v>0</v>
      </c>
      <c r="Q53" s="11">
        <f t="shared" si="7"/>
        <v>0</v>
      </c>
      <c r="R53" s="11">
        <f t="shared" si="7"/>
        <v>0</v>
      </c>
      <c r="S53" s="11">
        <f t="shared" si="7"/>
        <v>4.38</v>
      </c>
      <c r="T53" s="11">
        <f t="shared" si="7"/>
        <v>0</v>
      </c>
      <c r="U53" s="11">
        <f t="shared" si="7"/>
        <v>0</v>
      </c>
      <c r="V53" s="11">
        <f t="shared" si="7"/>
        <v>0</v>
      </c>
      <c r="W53" s="11">
        <f t="shared" si="7"/>
        <v>0</v>
      </c>
      <c r="X53" s="11">
        <f t="shared" si="7"/>
        <v>0</v>
      </c>
      <c r="Y53" s="11">
        <f t="shared" si="7"/>
        <v>5.7</v>
      </c>
      <c r="Z53" s="11">
        <f t="shared" si="7"/>
        <v>0</v>
      </c>
      <c r="AA53" s="11">
        <f t="shared" si="7"/>
        <v>0</v>
      </c>
      <c r="AB53" s="11">
        <f t="shared" si="7"/>
        <v>0</v>
      </c>
      <c r="AC53" s="11">
        <f t="shared" si="7"/>
        <v>0</v>
      </c>
      <c r="AD53" s="11">
        <f t="shared" si="7"/>
        <v>0</v>
      </c>
      <c r="AE53" s="11">
        <f t="shared" si="7"/>
        <v>1.89</v>
      </c>
      <c r="AF53" s="11">
        <f t="shared" si="7"/>
        <v>0</v>
      </c>
      <c r="AG53" s="11">
        <f t="shared" si="7"/>
        <v>0</v>
      </c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</row>
    <row r="54" spans="1:75" ht="31.5">
      <c r="A54" s="10" t="s">
        <v>115</v>
      </c>
      <c r="B54" s="67" t="s">
        <v>116</v>
      </c>
      <c r="C54" s="26" t="s">
        <v>164</v>
      </c>
      <c r="D54" s="11">
        <f>SUM(D55:D60)</f>
        <v>0</v>
      </c>
      <c r="E54" s="11">
        <f>SUM(E55:E60)</f>
        <v>0</v>
      </c>
      <c r="F54" s="11">
        <f>SUM(F55:F60)</f>
        <v>0</v>
      </c>
      <c r="G54" s="11">
        <f aca="true" t="shared" si="8" ref="G54:L54">SUM(G55:G60)</f>
        <v>1.1</v>
      </c>
      <c r="H54" s="11">
        <f t="shared" si="8"/>
        <v>0</v>
      </c>
      <c r="I54" s="11">
        <f t="shared" si="8"/>
        <v>0</v>
      </c>
      <c r="J54" s="11">
        <f t="shared" si="8"/>
        <v>0</v>
      </c>
      <c r="K54" s="11">
        <f t="shared" si="8"/>
        <v>0</v>
      </c>
      <c r="L54" s="11">
        <f t="shared" si="8"/>
        <v>0</v>
      </c>
      <c r="M54" s="11">
        <f aca="true" t="shared" si="9" ref="M54:AG54">SUM(M55:M59)</f>
        <v>0.7</v>
      </c>
      <c r="N54" s="11">
        <f t="shared" si="9"/>
        <v>0</v>
      </c>
      <c r="O54" s="11">
        <f t="shared" si="9"/>
        <v>0</v>
      </c>
      <c r="P54" s="11">
        <f t="shared" si="9"/>
        <v>0</v>
      </c>
      <c r="Q54" s="11">
        <f t="shared" si="9"/>
        <v>0</v>
      </c>
      <c r="R54" s="11">
        <f t="shared" si="9"/>
        <v>0</v>
      </c>
      <c r="S54" s="11">
        <f t="shared" si="9"/>
        <v>4.38</v>
      </c>
      <c r="T54" s="11">
        <f t="shared" si="9"/>
        <v>0</v>
      </c>
      <c r="U54" s="11">
        <f t="shared" si="9"/>
        <v>0</v>
      </c>
      <c r="V54" s="11">
        <f t="shared" si="9"/>
        <v>0</v>
      </c>
      <c r="W54" s="11">
        <f t="shared" si="9"/>
        <v>0</v>
      </c>
      <c r="X54" s="11">
        <f t="shared" si="9"/>
        <v>0</v>
      </c>
      <c r="Y54" s="11">
        <f t="shared" si="9"/>
        <v>5.7</v>
      </c>
      <c r="Z54" s="11">
        <f t="shared" si="9"/>
        <v>0</v>
      </c>
      <c r="AA54" s="11">
        <f t="shared" si="9"/>
        <v>0</v>
      </c>
      <c r="AB54" s="11">
        <f t="shared" si="9"/>
        <v>0</v>
      </c>
      <c r="AC54" s="11">
        <f t="shared" si="9"/>
        <v>0</v>
      </c>
      <c r="AD54" s="11">
        <f t="shared" si="9"/>
        <v>0</v>
      </c>
      <c r="AE54" s="11">
        <f t="shared" si="9"/>
        <v>1.89</v>
      </c>
      <c r="AF54" s="11">
        <f t="shared" si="9"/>
        <v>0</v>
      </c>
      <c r="AG54" s="11">
        <f t="shared" si="9"/>
        <v>0</v>
      </c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</row>
    <row r="55" spans="1:75" ht="63">
      <c r="A55" s="10" t="s">
        <v>115</v>
      </c>
      <c r="B55" s="67" t="s">
        <v>117</v>
      </c>
      <c r="C55" s="26" t="s">
        <v>170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1.86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</row>
    <row r="56" spans="1:75" ht="63">
      <c r="A56" s="10" t="s">
        <v>115</v>
      </c>
      <c r="B56" s="67" t="s">
        <v>118</v>
      </c>
      <c r="C56" s="26" t="s">
        <v>171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2.52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</row>
    <row r="57" spans="1:75" ht="63">
      <c r="A57" s="10" t="s">
        <v>115</v>
      </c>
      <c r="B57" s="67" t="s">
        <v>119</v>
      </c>
      <c r="C57" s="26" t="s">
        <v>172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0.7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</row>
    <row r="58" spans="1:75" ht="78.75">
      <c r="A58" s="10" t="s">
        <v>115</v>
      </c>
      <c r="B58" s="67" t="s">
        <v>120</v>
      </c>
      <c r="C58" s="26" t="s">
        <v>173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5.7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</row>
    <row r="59" spans="1:75" ht="78.75">
      <c r="A59" s="10" t="s">
        <v>115</v>
      </c>
      <c r="B59" s="67" t="s">
        <v>121</v>
      </c>
      <c r="C59" s="26" t="s">
        <v>174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1.89</v>
      </c>
      <c r="AF59" s="11">
        <v>0</v>
      </c>
      <c r="AG59" s="11">
        <v>0</v>
      </c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</row>
    <row r="60" spans="1:75" ht="78.75">
      <c r="A60" s="10" t="s">
        <v>115</v>
      </c>
      <c r="B60" s="67" t="s">
        <v>122</v>
      </c>
      <c r="C60" s="26" t="s">
        <v>175</v>
      </c>
      <c r="D60" s="11">
        <v>0</v>
      </c>
      <c r="E60" s="11">
        <v>0</v>
      </c>
      <c r="F60" s="11">
        <v>0</v>
      </c>
      <c r="G60" s="11">
        <v>1.1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</row>
    <row r="61" spans="1:75" ht="31.5">
      <c r="A61" s="10" t="s">
        <v>123</v>
      </c>
      <c r="B61" s="67" t="s">
        <v>124</v>
      </c>
      <c r="C61" s="26" t="s">
        <v>164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</row>
    <row r="62" spans="1:75" ht="47.25">
      <c r="A62" s="10" t="s">
        <v>125</v>
      </c>
      <c r="B62" s="67" t="s">
        <v>126</v>
      </c>
      <c r="C62" s="26" t="s">
        <v>164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</row>
    <row r="63" spans="1:75" ht="31.5">
      <c r="A63" s="10" t="s">
        <v>127</v>
      </c>
      <c r="B63" s="67" t="s">
        <v>128</v>
      </c>
      <c r="C63" s="26" t="s">
        <v>164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</row>
    <row r="64" spans="1:75" ht="31.5">
      <c r="A64" s="10" t="s">
        <v>129</v>
      </c>
      <c r="B64" s="67" t="s">
        <v>130</v>
      </c>
      <c r="C64" s="26" t="s">
        <v>164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</row>
    <row r="65" spans="1:75" ht="31.5">
      <c r="A65" s="10" t="s">
        <v>131</v>
      </c>
      <c r="B65" s="67" t="s">
        <v>132</v>
      </c>
      <c r="C65" s="26" t="s">
        <v>164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</row>
    <row r="66" spans="1:75" ht="47.25">
      <c r="A66" s="10" t="s">
        <v>133</v>
      </c>
      <c r="B66" s="67" t="s">
        <v>134</v>
      </c>
      <c r="C66" s="26" t="s">
        <v>164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</row>
    <row r="67" spans="1:75" ht="47.25">
      <c r="A67" s="10" t="s">
        <v>135</v>
      </c>
      <c r="B67" s="67" t="s">
        <v>136</v>
      </c>
      <c r="C67" s="26" t="s">
        <v>164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</row>
    <row r="68" spans="1:75" ht="47.25">
      <c r="A68" s="10" t="s">
        <v>137</v>
      </c>
      <c r="B68" s="67" t="s">
        <v>138</v>
      </c>
      <c r="C68" s="26" t="s">
        <v>164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</row>
    <row r="69" spans="1:75" ht="47.25">
      <c r="A69" s="10" t="s">
        <v>139</v>
      </c>
      <c r="B69" s="67" t="s">
        <v>140</v>
      </c>
      <c r="C69" s="26" t="s">
        <v>164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</row>
    <row r="70" spans="1:75" ht="47.25">
      <c r="A70" s="10" t="s">
        <v>141</v>
      </c>
      <c r="B70" s="67" t="s">
        <v>142</v>
      </c>
      <c r="C70" s="26" t="s">
        <v>164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</row>
    <row r="71" spans="1:75" ht="47.25">
      <c r="A71" s="10" t="s">
        <v>143</v>
      </c>
      <c r="B71" s="67" t="s">
        <v>144</v>
      </c>
      <c r="C71" s="26" t="s">
        <v>164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</row>
    <row r="72" spans="1:75" ht="31.5">
      <c r="A72" s="10" t="s">
        <v>145</v>
      </c>
      <c r="B72" s="67" t="s">
        <v>146</v>
      </c>
      <c r="C72" s="26" t="s">
        <v>164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</row>
    <row r="73" spans="1:75" ht="47.25">
      <c r="A73" s="10" t="s">
        <v>147</v>
      </c>
      <c r="B73" s="67" t="s">
        <v>148</v>
      </c>
      <c r="C73" s="26" t="s">
        <v>164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</row>
    <row r="74" spans="1:75" ht="63">
      <c r="A74" s="10" t="s">
        <v>149</v>
      </c>
      <c r="B74" s="67" t="s">
        <v>150</v>
      </c>
      <c r="C74" s="26" t="s">
        <v>164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</row>
    <row r="75" spans="1:75" ht="63">
      <c r="A75" s="10" t="s">
        <v>151</v>
      </c>
      <c r="B75" s="67" t="s">
        <v>152</v>
      </c>
      <c r="C75" s="26" t="s">
        <v>164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</row>
    <row r="76" spans="1:75" ht="47.25">
      <c r="A76" s="10" t="s">
        <v>153</v>
      </c>
      <c r="B76" s="67" t="s">
        <v>154</v>
      </c>
      <c r="C76" s="26" t="s">
        <v>164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</row>
    <row r="77" spans="1:75" ht="47.25">
      <c r="A77" s="10" t="s">
        <v>155</v>
      </c>
      <c r="B77" s="67" t="s">
        <v>156</v>
      </c>
      <c r="C77" s="26" t="s">
        <v>164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</row>
    <row r="78" spans="1:75" ht="47.25">
      <c r="A78" s="10" t="s">
        <v>157</v>
      </c>
      <c r="B78" s="137" t="s">
        <v>158</v>
      </c>
      <c r="C78" s="26" t="s">
        <v>164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</row>
    <row r="79" spans="1:75" ht="31.5">
      <c r="A79" s="10" t="s">
        <v>159</v>
      </c>
      <c r="B79" s="137" t="s">
        <v>160</v>
      </c>
      <c r="C79" s="26" t="s">
        <v>164</v>
      </c>
      <c r="D79" s="77">
        <f aca="true" t="shared" si="10" ref="D79:AG79">SUM(D80:D82)</f>
        <v>0</v>
      </c>
      <c r="E79" s="77">
        <f t="shared" si="10"/>
        <v>0</v>
      </c>
      <c r="F79" s="77">
        <f t="shared" si="10"/>
        <v>0</v>
      </c>
      <c r="G79" s="77">
        <f t="shared" si="10"/>
        <v>0</v>
      </c>
      <c r="H79" s="77">
        <f t="shared" si="10"/>
        <v>0</v>
      </c>
      <c r="I79" s="77">
        <f t="shared" si="10"/>
        <v>0</v>
      </c>
      <c r="J79" s="77">
        <f t="shared" si="10"/>
        <v>0</v>
      </c>
      <c r="K79" s="77">
        <f t="shared" si="10"/>
        <v>0</v>
      </c>
      <c r="L79" s="77">
        <f t="shared" si="10"/>
        <v>0</v>
      </c>
      <c r="M79" s="77">
        <f t="shared" si="10"/>
        <v>0</v>
      </c>
      <c r="N79" s="77">
        <f t="shared" si="10"/>
        <v>0</v>
      </c>
      <c r="O79" s="77">
        <f t="shared" si="10"/>
        <v>0</v>
      </c>
      <c r="P79" s="77">
        <f t="shared" si="10"/>
        <v>0</v>
      </c>
      <c r="Q79" s="77">
        <f t="shared" si="10"/>
        <v>0</v>
      </c>
      <c r="R79" s="77">
        <f t="shared" si="10"/>
        <v>0</v>
      </c>
      <c r="S79" s="77">
        <f t="shared" si="10"/>
        <v>0</v>
      </c>
      <c r="T79" s="77">
        <f t="shared" si="10"/>
        <v>0</v>
      </c>
      <c r="U79" s="77">
        <f t="shared" si="10"/>
        <v>0</v>
      </c>
      <c r="V79" s="77">
        <f t="shared" si="10"/>
        <v>0</v>
      </c>
      <c r="W79" s="77">
        <f t="shared" si="10"/>
        <v>0</v>
      </c>
      <c r="X79" s="77">
        <f t="shared" si="10"/>
        <v>0</v>
      </c>
      <c r="Y79" s="77">
        <f t="shared" si="10"/>
        <v>0</v>
      </c>
      <c r="Z79" s="77">
        <f t="shared" si="10"/>
        <v>0</v>
      </c>
      <c r="AA79" s="77">
        <f t="shared" si="10"/>
        <v>0</v>
      </c>
      <c r="AB79" s="77">
        <f t="shared" si="10"/>
        <v>0</v>
      </c>
      <c r="AC79" s="77">
        <f t="shared" si="10"/>
        <v>0</v>
      </c>
      <c r="AD79" s="77">
        <f t="shared" si="10"/>
        <v>0</v>
      </c>
      <c r="AE79" s="77">
        <f t="shared" si="10"/>
        <v>0</v>
      </c>
      <c r="AF79" s="77">
        <f t="shared" si="10"/>
        <v>0</v>
      </c>
      <c r="AG79" s="77">
        <f t="shared" si="10"/>
        <v>0</v>
      </c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</row>
    <row r="80" spans="1:75" ht="47.25">
      <c r="A80" s="10" t="s">
        <v>159</v>
      </c>
      <c r="B80" s="67" t="s">
        <v>161</v>
      </c>
      <c r="C80" s="26" t="s">
        <v>176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78">
        <v>0</v>
      </c>
      <c r="AE80" s="78">
        <v>0</v>
      </c>
      <c r="AF80" s="78">
        <v>0</v>
      </c>
      <c r="AG80" s="78">
        <v>0</v>
      </c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</row>
    <row r="81" spans="1:75" ht="47.25">
      <c r="A81" s="10" t="s">
        <v>159</v>
      </c>
      <c r="B81" s="67" t="s">
        <v>162</v>
      </c>
      <c r="C81" s="26" t="s">
        <v>177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78">
        <v>0</v>
      </c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</row>
    <row r="82" spans="1:75" ht="126">
      <c r="A82" s="10" t="s">
        <v>159</v>
      </c>
      <c r="B82" s="67" t="s">
        <v>163</v>
      </c>
      <c r="C82" s="26" t="s">
        <v>178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8">
        <v>0</v>
      </c>
      <c r="AE82" s="78">
        <v>0</v>
      </c>
      <c r="AF82" s="78">
        <v>0</v>
      </c>
      <c r="AG82" s="78">
        <v>0</v>
      </c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</row>
  </sheetData>
  <sheetProtection/>
  <mergeCells count="26">
    <mergeCell ref="BQ11:BW12"/>
    <mergeCell ref="D13:I13"/>
    <mergeCell ref="J13:O13"/>
    <mergeCell ref="P13:U13"/>
    <mergeCell ref="V13:AA13"/>
    <mergeCell ref="AB13:AG13"/>
    <mergeCell ref="AV13:BB13"/>
    <mergeCell ref="BC13:BI13"/>
    <mergeCell ref="BJ13:BP13"/>
    <mergeCell ref="BQ13:BW13"/>
    <mergeCell ref="P11:U12"/>
    <mergeCell ref="V11:AA12"/>
    <mergeCell ref="AB11:AG12"/>
    <mergeCell ref="AV11:BB12"/>
    <mergeCell ref="BC11:BI12"/>
    <mergeCell ref="BJ11:BP12"/>
    <mergeCell ref="A4:AG4"/>
    <mergeCell ref="A5:AG5"/>
    <mergeCell ref="A7:AG7"/>
    <mergeCell ref="A8:AG8"/>
    <mergeCell ref="A10:A14"/>
    <mergeCell ref="B10:B14"/>
    <mergeCell ref="C10:C14"/>
    <mergeCell ref="D10:AG10"/>
    <mergeCell ref="D11:I12"/>
    <mergeCell ref="J11:O12"/>
  </mergeCells>
  <printOptions horizontalCentered="1"/>
  <pageMargins left="0.31496062992125984" right="0.31496062992125984" top="0.5511811023622047" bottom="0.35433070866141736" header="0.31496062992125984" footer="0.31496062992125984"/>
  <pageSetup fitToHeight="0" horizontalDpi="600" verticalDpi="600" orientation="portrait" paperSize="8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83"/>
  <sheetViews>
    <sheetView zoomScale="60" zoomScaleNormal="60" zoomScalePageLayoutView="0" workbookViewId="0" topLeftCell="A1">
      <selection activeCell="J27" sqref="J27"/>
    </sheetView>
  </sheetViews>
  <sheetFormatPr defaultColWidth="9.00390625" defaultRowHeight="12.75"/>
  <cols>
    <col min="1" max="1" width="13.00390625" style="1" customWidth="1"/>
    <col min="2" max="2" width="43.625" style="1" customWidth="1"/>
    <col min="3" max="3" width="21.125" style="1" customWidth="1"/>
    <col min="4" max="4" width="8.125" style="1" customWidth="1"/>
    <col min="5" max="7" width="6.875" style="1" customWidth="1"/>
    <col min="8" max="8" width="8.125" style="1" customWidth="1"/>
    <col min="9" max="9" width="6.875" style="1" customWidth="1"/>
    <col min="10" max="10" width="8.125" style="1" customWidth="1"/>
    <col min="11" max="45" width="6.875" style="1" customWidth="1"/>
    <col min="46" max="46" width="7.875" style="1" customWidth="1"/>
    <col min="47" max="49" width="6.875" style="1" customWidth="1"/>
    <col min="50" max="50" width="8.125" style="1" customWidth="1"/>
    <col min="51" max="51" width="6.875" style="1" customWidth="1"/>
    <col min="52" max="52" width="8.375" style="1" customWidth="1"/>
    <col min="53" max="62" width="5.75390625" style="1" customWidth="1"/>
    <col min="63" max="16384" width="9.125" style="1" customWidth="1"/>
  </cols>
  <sheetData>
    <row r="1" spans="1:52" ht="15.75">
      <c r="A1" s="42"/>
      <c r="B1" s="79"/>
      <c r="C1" s="79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37"/>
      <c r="AU1" s="37"/>
      <c r="AV1" s="37"/>
      <c r="AW1" s="37"/>
      <c r="AZ1" s="61" t="s">
        <v>500</v>
      </c>
    </row>
    <row r="2" spans="1:52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62" t="s">
        <v>488</v>
      </c>
    </row>
    <row r="3" spans="1:52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62" t="s">
        <v>489</v>
      </c>
    </row>
    <row r="4" spans="1:52" ht="15.75">
      <c r="A4" s="111" t="s">
        <v>364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5.75">
      <c r="A5" s="106" t="s">
        <v>379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</row>
    <row r="6" spans="1:52" ht="15.75">
      <c r="A6" s="42"/>
      <c r="B6" s="60"/>
      <c r="C6" s="60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4"/>
      <c r="AU6" s="44"/>
      <c r="AV6" s="44"/>
      <c r="AW6" s="44"/>
      <c r="AX6" s="44"/>
      <c r="AY6" s="44"/>
      <c r="AZ6" s="44"/>
    </row>
    <row r="7" spans="1:53" ht="15.75">
      <c r="A7" s="102" t="s">
        <v>180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73"/>
    </row>
    <row r="8" spans="1:53" ht="15.75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4"/>
    </row>
    <row r="9" spans="1:52" ht="15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7"/>
      <c r="AU9" s="47"/>
      <c r="AV9" s="47"/>
      <c r="AW9" s="47"/>
      <c r="AX9" s="47"/>
      <c r="AY9" s="47"/>
      <c r="AZ9" s="47"/>
    </row>
    <row r="10" spans="1:52" ht="24.75" customHeight="1">
      <c r="A10" s="122" t="s">
        <v>3</v>
      </c>
      <c r="B10" s="122" t="s">
        <v>182</v>
      </c>
      <c r="C10" s="122" t="s">
        <v>486</v>
      </c>
      <c r="D10" s="97" t="s">
        <v>380</v>
      </c>
      <c r="E10" s="97"/>
      <c r="F10" s="97"/>
      <c r="G10" s="97"/>
      <c r="H10" s="97"/>
      <c r="I10" s="97"/>
      <c r="J10" s="97"/>
      <c r="K10" s="132" t="s">
        <v>381</v>
      </c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</row>
    <row r="11" spans="1:52" ht="29.25" customHeight="1">
      <c r="A11" s="122"/>
      <c r="B11" s="122"/>
      <c r="C11" s="122"/>
      <c r="D11" s="97"/>
      <c r="E11" s="97"/>
      <c r="F11" s="97"/>
      <c r="G11" s="97"/>
      <c r="H11" s="97"/>
      <c r="I11" s="97"/>
      <c r="J11" s="97"/>
      <c r="K11" s="123" t="s">
        <v>266</v>
      </c>
      <c r="L11" s="123"/>
      <c r="M11" s="123"/>
      <c r="N11" s="123"/>
      <c r="O11" s="123"/>
      <c r="P11" s="123"/>
      <c r="Q11" s="123"/>
      <c r="R11" s="123" t="s">
        <v>267</v>
      </c>
      <c r="S11" s="123"/>
      <c r="T11" s="123"/>
      <c r="U11" s="123"/>
      <c r="V11" s="123"/>
      <c r="W11" s="123"/>
      <c r="X11" s="123"/>
      <c r="Y11" s="123" t="s">
        <v>268</v>
      </c>
      <c r="Z11" s="123"/>
      <c r="AA11" s="123"/>
      <c r="AB11" s="123"/>
      <c r="AC11" s="123"/>
      <c r="AD11" s="123"/>
      <c r="AE11" s="123"/>
      <c r="AF11" s="123" t="s">
        <v>269</v>
      </c>
      <c r="AG11" s="123"/>
      <c r="AH11" s="123"/>
      <c r="AI11" s="123"/>
      <c r="AJ11" s="123"/>
      <c r="AK11" s="123"/>
      <c r="AL11" s="123"/>
      <c r="AM11" s="123" t="s">
        <v>270</v>
      </c>
      <c r="AN11" s="123"/>
      <c r="AO11" s="123"/>
      <c r="AP11" s="123"/>
      <c r="AQ11" s="123"/>
      <c r="AR11" s="123"/>
      <c r="AS11" s="123"/>
      <c r="AT11" s="133" t="s">
        <v>271</v>
      </c>
      <c r="AU11" s="133"/>
      <c r="AV11" s="133"/>
      <c r="AW11" s="133"/>
      <c r="AX11" s="133"/>
      <c r="AY11" s="133"/>
      <c r="AZ11" s="133"/>
    </row>
    <row r="12" spans="1:52" ht="45" customHeight="1">
      <c r="A12" s="122"/>
      <c r="B12" s="123"/>
      <c r="C12" s="123"/>
      <c r="D12" s="123" t="s">
        <v>11</v>
      </c>
      <c r="E12" s="123"/>
      <c r="F12" s="123"/>
      <c r="G12" s="123"/>
      <c r="H12" s="123"/>
      <c r="I12" s="123"/>
      <c r="J12" s="123"/>
      <c r="K12" s="123" t="s">
        <v>200</v>
      </c>
      <c r="L12" s="123"/>
      <c r="M12" s="123"/>
      <c r="N12" s="123"/>
      <c r="O12" s="123"/>
      <c r="P12" s="123"/>
      <c r="Q12" s="123"/>
      <c r="R12" s="123" t="s">
        <v>200</v>
      </c>
      <c r="S12" s="123"/>
      <c r="T12" s="123"/>
      <c r="U12" s="123"/>
      <c r="V12" s="123"/>
      <c r="W12" s="123"/>
      <c r="X12" s="123"/>
      <c r="Y12" s="123" t="s">
        <v>200</v>
      </c>
      <c r="Z12" s="123"/>
      <c r="AA12" s="123"/>
      <c r="AB12" s="123"/>
      <c r="AC12" s="123"/>
      <c r="AD12" s="123"/>
      <c r="AE12" s="123"/>
      <c r="AF12" s="123" t="s">
        <v>200</v>
      </c>
      <c r="AG12" s="123"/>
      <c r="AH12" s="123"/>
      <c r="AI12" s="123"/>
      <c r="AJ12" s="123"/>
      <c r="AK12" s="123"/>
      <c r="AL12" s="123"/>
      <c r="AM12" s="123" t="s">
        <v>200</v>
      </c>
      <c r="AN12" s="123"/>
      <c r="AO12" s="123"/>
      <c r="AP12" s="123"/>
      <c r="AQ12" s="123"/>
      <c r="AR12" s="123"/>
      <c r="AS12" s="123"/>
      <c r="AT12" s="123" t="s">
        <v>11</v>
      </c>
      <c r="AU12" s="123"/>
      <c r="AV12" s="123"/>
      <c r="AW12" s="123"/>
      <c r="AX12" s="123"/>
      <c r="AY12" s="123"/>
      <c r="AZ12" s="123"/>
    </row>
    <row r="13" spans="1:52" ht="60.75" customHeight="1">
      <c r="A13" s="122"/>
      <c r="B13" s="108"/>
      <c r="C13" s="131"/>
      <c r="D13" s="3" t="s">
        <v>275</v>
      </c>
      <c r="E13" s="3" t="s">
        <v>276</v>
      </c>
      <c r="F13" s="3" t="s">
        <v>382</v>
      </c>
      <c r="G13" s="3" t="s">
        <v>383</v>
      </c>
      <c r="H13" s="3" t="s">
        <v>384</v>
      </c>
      <c r="I13" s="3" t="s">
        <v>278</v>
      </c>
      <c r="J13" s="38" t="s">
        <v>279</v>
      </c>
      <c r="K13" s="3" t="s">
        <v>275</v>
      </c>
      <c r="L13" s="3" t="s">
        <v>276</v>
      </c>
      <c r="M13" s="3" t="s">
        <v>382</v>
      </c>
      <c r="N13" s="3" t="s">
        <v>383</v>
      </c>
      <c r="O13" s="3" t="s">
        <v>384</v>
      </c>
      <c r="P13" s="3" t="s">
        <v>278</v>
      </c>
      <c r="Q13" s="38" t="s">
        <v>279</v>
      </c>
      <c r="R13" s="3" t="s">
        <v>275</v>
      </c>
      <c r="S13" s="3" t="s">
        <v>276</v>
      </c>
      <c r="T13" s="3" t="s">
        <v>382</v>
      </c>
      <c r="U13" s="3" t="s">
        <v>383</v>
      </c>
      <c r="V13" s="3" t="s">
        <v>384</v>
      </c>
      <c r="W13" s="3" t="s">
        <v>278</v>
      </c>
      <c r="X13" s="38" t="s">
        <v>279</v>
      </c>
      <c r="Y13" s="3" t="s">
        <v>275</v>
      </c>
      <c r="Z13" s="3" t="s">
        <v>276</v>
      </c>
      <c r="AA13" s="3" t="s">
        <v>382</v>
      </c>
      <c r="AB13" s="3" t="s">
        <v>383</v>
      </c>
      <c r="AC13" s="3" t="s">
        <v>384</v>
      </c>
      <c r="AD13" s="3" t="s">
        <v>278</v>
      </c>
      <c r="AE13" s="38" t="s">
        <v>279</v>
      </c>
      <c r="AF13" s="3" t="s">
        <v>275</v>
      </c>
      <c r="AG13" s="3" t="s">
        <v>276</v>
      </c>
      <c r="AH13" s="3" t="s">
        <v>382</v>
      </c>
      <c r="AI13" s="3" t="s">
        <v>383</v>
      </c>
      <c r="AJ13" s="3" t="s">
        <v>384</v>
      </c>
      <c r="AK13" s="3" t="s">
        <v>278</v>
      </c>
      <c r="AL13" s="38" t="s">
        <v>279</v>
      </c>
      <c r="AM13" s="3" t="s">
        <v>275</v>
      </c>
      <c r="AN13" s="3" t="s">
        <v>276</v>
      </c>
      <c r="AO13" s="3" t="s">
        <v>382</v>
      </c>
      <c r="AP13" s="3" t="s">
        <v>383</v>
      </c>
      <c r="AQ13" s="3" t="s">
        <v>384</v>
      </c>
      <c r="AR13" s="3" t="s">
        <v>278</v>
      </c>
      <c r="AS13" s="38" t="s">
        <v>279</v>
      </c>
      <c r="AT13" s="3" t="s">
        <v>275</v>
      </c>
      <c r="AU13" s="3" t="s">
        <v>276</v>
      </c>
      <c r="AV13" s="3" t="s">
        <v>382</v>
      </c>
      <c r="AW13" s="3" t="s">
        <v>383</v>
      </c>
      <c r="AX13" s="3" t="s">
        <v>384</v>
      </c>
      <c r="AY13" s="3" t="s">
        <v>278</v>
      </c>
      <c r="AZ13" s="38" t="s">
        <v>279</v>
      </c>
    </row>
    <row r="14" spans="1:52" ht="15.75">
      <c r="A14" s="2">
        <v>1</v>
      </c>
      <c r="B14" s="2">
        <v>2</v>
      </c>
      <c r="C14" s="2">
        <v>3</v>
      </c>
      <c r="D14" s="6" t="s">
        <v>328</v>
      </c>
      <c r="E14" s="6" t="s">
        <v>329</v>
      </c>
      <c r="F14" s="6" t="s">
        <v>330</v>
      </c>
      <c r="G14" s="6" t="s">
        <v>331</v>
      </c>
      <c r="H14" s="6" t="s">
        <v>332</v>
      </c>
      <c r="I14" s="6" t="s">
        <v>333</v>
      </c>
      <c r="J14" s="6" t="s">
        <v>334</v>
      </c>
      <c r="K14" s="6" t="s">
        <v>280</v>
      </c>
      <c r="L14" s="6" t="s">
        <v>281</v>
      </c>
      <c r="M14" s="6" t="s">
        <v>282</v>
      </c>
      <c r="N14" s="6" t="s">
        <v>283</v>
      </c>
      <c r="O14" s="6" t="s">
        <v>284</v>
      </c>
      <c r="P14" s="6" t="s">
        <v>285</v>
      </c>
      <c r="Q14" s="6" t="s">
        <v>286</v>
      </c>
      <c r="R14" s="6" t="s">
        <v>287</v>
      </c>
      <c r="S14" s="6" t="s">
        <v>288</v>
      </c>
      <c r="T14" s="6" t="s">
        <v>289</v>
      </c>
      <c r="U14" s="6" t="s">
        <v>290</v>
      </c>
      <c r="V14" s="6" t="s">
        <v>291</v>
      </c>
      <c r="W14" s="6" t="s">
        <v>292</v>
      </c>
      <c r="X14" s="6" t="s">
        <v>293</v>
      </c>
      <c r="Y14" s="6" t="s">
        <v>294</v>
      </c>
      <c r="Z14" s="6" t="s">
        <v>295</v>
      </c>
      <c r="AA14" s="6" t="s">
        <v>296</v>
      </c>
      <c r="AB14" s="6" t="s">
        <v>297</v>
      </c>
      <c r="AC14" s="6" t="s">
        <v>298</v>
      </c>
      <c r="AD14" s="6" t="s">
        <v>299</v>
      </c>
      <c r="AE14" s="6" t="s">
        <v>300</v>
      </c>
      <c r="AF14" s="6" t="s">
        <v>301</v>
      </c>
      <c r="AG14" s="6" t="s">
        <v>302</v>
      </c>
      <c r="AH14" s="6" t="s">
        <v>303</v>
      </c>
      <c r="AI14" s="6" t="s">
        <v>304</v>
      </c>
      <c r="AJ14" s="6" t="s">
        <v>305</v>
      </c>
      <c r="AK14" s="6" t="s">
        <v>306</v>
      </c>
      <c r="AL14" s="6" t="s">
        <v>307</v>
      </c>
      <c r="AM14" s="6" t="s">
        <v>308</v>
      </c>
      <c r="AN14" s="6" t="s">
        <v>309</v>
      </c>
      <c r="AO14" s="6" t="s">
        <v>310</v>
      </c>
      <c r="AP14" s="6" t="s">
        <v>311</v>
      </c>
      <c r="AQ14" s="6" t="s">
        <v>312</v>
      </c>
      <c r="AR14" s="6" t="s">
        <v>313</v>
      </c>
      <c r="AS14" s="6" t="s">
        <v>314</v>
      </c>
      <c r="AT14" s="6" t="s">
        <v>315</v>
      </c>
      <c r="AU14" s="6" t="s">
        <v>316</v>
      </c>
      <c r="AV14" s="6" t="s">
        <v>317</v>
      </c>
      <c r="AW14" s="6" t="s">
        <v>318</v>
      </c>
      <c r="AX14" s="6" t="s">
        <v>319</v>
      </c>
      <c r="AY14" s="6" t="s">
        <v>320</v>
      </c>
      <c r="AZ14" s="6" t="s">
        <v>321</v>
      </c>
    </row>
    <row r="15" spans="1:52" ht="31.5">
      <c r="A15" s="10" t="s">
        <v>53</v>
      </c>
      <c r="B15" s="67" t="s">
        <v>54</v>
      </c>
      <c r="C15" s="26" t="s">
        <v>164</v>
      </c>
      <c r="D15" s="11">
        <f>SUM(D17,D21)</f>
        <v>20</v>
      </c>
      <c r="E15" s="11">
        <f aca="true" t="shared" si="0" ref="E15:AS15">SUM(E17,E21)</f>
        <v>0</v>
      </c>
      <c r="F15" s="11">
        <f t="shared" si="0"/>
        <v>0</v>
      </c>
      <c r="G15" s="11">
        <f t="shared" si="0"/>
        <v>0</v>
      </c>
      <c r="H15" s="11">
        <f t="shared" si="0"/>
        <v>14.22</v>
      </c>
      <c r="I15" s="11">
        <f t="shared" si="0"/>
        <v>0</v>
      </c>
      <c r="J15" s="11">
        <f t="shared" si="0"/>
        <v>17</v>
      </c>
      <c r="K15" s="11">
        <f t="shared" si="0"/>
        <v>4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1.1</v>
      </c>
      <c r="P15" s="11">
        <f t="shared" si="0"/>
        <v>0</v>
      </c>
      <c r="Q15" s="11">
        <f t="shared" si="0"/>
        <v>0</v>
      </c>
      <c r="R15" s="11">
        <f t="shared" si="0"/>
        <v>8</v>
      </c>
      <c r="S15" s="11">
        <f t="shared" si="0"/>
        <v>0</v>
      </c>
      <c r="T15" s="11">
        <f t="shared" si="0"/>
        <v>0</v>
      </c>
      <c r="U15" s="11">
        <f t="shared" si="0"/>
        <v>0</v>
      </c>
      <c r="V15" s="11">
        <f t="shared" si="0"/>
        <v>0.7</v>
      </c>
      <c r="W15" s="11">
        <f t="shared" si="0"/>
        <v>0</v>
      </c>
      <c r="X15" s="11">
        <f t="shared" si="0"/>
        <v>7</v>
      </c>
      <c r="Y15" s="11">
        <f t="shared" si="0"/>
        <v>4</v>
      </c>
      <c r="Z15" s="11">
        <f t="shared" si="0"/>
        <v>0</v>
      </c>
      <c r="AA15" s="11">
        <f t="shared" si="0"/>
        <v>0</v>
      </c>
      <c r="AB15" s="11">
        <f t="shared" si="0"/>
        <v>0</v>
      </c>
      <c r="AC15" s="11">
        <f t="shared" si="0"/>
        <v>4.68</v>
      </c>
      <c r="AD15" s="11">
        <f t="shared" si="0"/>
        <v>0</v>
      </c>
      <c r="AE15" s="11">
        <f t="shared" si="0"/>
        <v>7</v>
      </c>
      <c r="AF15" s="11">
        <f t="shared" si="0"/>
        <v>2</v>
      </c>
      <c r="AG15" s="11">
        <f t="shared" si="0"/>
        <v>0</v>
      </c>
      <c r="AH15" s="11">
        <f t="shared" si="0"/>
        <v>0</v>
      </c>
      <c r="AI15" s="11">
        <f t="shared" si="0"/>
        <v>0</v>
      </c>
      <c r="AJ15" s="11">
        <f t="shared" si="0"/>
        <v>5.8500000000000005</v>
      </c>
      <c r="AK15" s="11">
        <f t="shared" si="0"/>
        <v>0</v>
      </c>
      <c r="AL15" s="11">
        <f t="shared" si="0"/>
        <v>3</v>
      </c>
      <c r="AM15" s="11">
        <f t="shared" si="0"/>
        <v>2</v>
      </c>
      <c r="AN15" s="11">
        <f t="shared" si="0"/>
        <v>0</v>
      </c>
      <c r="AO15" s="11">
        <f t="shared" si="0"/>
        <v>0</v>
      </c>
      <c r="AP15" s="11">
        <f t="shared" si="0"/>
        <v>0</v>
      </c>
      <c r="AQ15" s="11">
        <f t="shared" si="0"/>
        <v>1.89</v>
      </c>
      <c r="AR15" s="11">
        <f t="shared" si="0"/>
        <v>0</v>
      </c>
      <c r="AS15" s="11">
        <f t="shared" si="0"/>
        <v>0</v>
      </c>
      <c r="AT15" s="18">
        <f aca="true" t="shared" si="1" ref="AT15:AZ21">SUM(K15,R15,Y15,AF15,AM15)</f>
        <v>20</v>
      </c>
      <c r="AU15" s="18">
        <f t="shared" si="1"/>
        <v>0</v>
      </c>
      <c r="AV15" s="18">
        <f t="shared" si="1"/>
        <v>0</v>
      </c>
      <c r="AW15" s="18">
        <f t="shared" si="1"/>
        <v>0</v>
      </c>
      <c r="AX15" s="18">
        <f t="shared" si="1"/>
        <v>14.22</v>
      </c>
      <c r="AY15" s="18">
        <f t="shared" si="1"/>
        <v>0</v>
      </c>
      <c r="AZ15" s="18">
        <f t="shared" si="1"/>
        <v>17</v>
      </c>
    </row>
    <row r="16" spans="1:52" ht="15.75">
      <c r="A16" s="10" t="s">
        <v>55</v>
      </c>
      <c r="B16" s="67" t="s">
        <v>56</v>
      </c>
      <c r="C16" s="26" t="s">
        <v>164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8">
        <f t="shared" si="1"/>
        <v>0</v>
      </c>
      <c r="AU16" s="18">
        <f t="shared" si="1"/>
        <v>0</v>
      </c>
      <c r="AV16" s="18">
        <f t="shared" si="1"/>
        <v>0</v>
      </c>
      <c r="AW16" s="18">
        <f t="shared" si="1"/>
        <v>0</v>
      </c>
      <c r="AX16" s="18">
        <f t="shared" si="1"/>
        <v>0</v>
      </c>
      <c r="AY16" s="18">
        <f t="shared" si="1"/>
        <v>0</v>
      </c>
      <c r="AZ16" s="18">
        <f t="shared" si="1"/>
        <v>0</v>
      </c>
    </row>
    <row r="17" spans="1:52" ht="31.5">
      <c r="A17" s="10" t="s">
        <v>57</v>
      </c>
      <c r="B17" s="67" t="s">
        <v>58</v>
      </c>
      <c r="C17" s="26" t="s">
        <v>164</v>
      </c>
      <c r="D17" s="11">
        <f>D43</f>
        <v>20</v>
      </c>
      <c r="E17" s="11">
        <f aca="true" t="shared" si="2" ref="E17:AS17">E43</f>
        <v>0</v>
      </c>
      <c r="F17" s="11">
        <f t="shared" si="2"/>
        <v>0</v>
      </c>
      <c r="G17" s="11">
        <f t="shared" si="2"/>
        <v>0</v>
      </c>
      <c r="H17" s="11">
        <f t="shared" si="2"/>
        <v>14.22</v>
      </c>
      <c r="I17" s="11">
        <f t="shared" si="2"/>
        <v>0</v>
      </c>
      <c r="J17" s="11">
        <f t="shared" si="2"/>
        <v>10</v>
      </c>
      <c r="K17" s="11">
        <f t="shared" si="2"/>
        <v>4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1.1</v>
      </c>
      <c r="P17" s="11">
        <f t="shared" si="2"/>
        <v>0</v>
      </c>
      <c r="Q17" s="11">
        <f t="shared" si="2"/>
        <v>0</v>
      </c>
      <c r="R17" s="11">
        <f t="shared" si="2"/>
        <v>8</v>
      </c>
      <c r="S17" s="11">
        <f t="shared" si="2"/>
        <v>0</v>
      </c>
      <c r="T17" s="11">
        <f t="shared" si="2"/>
        <v>0</v>
      </c>
      <c r="U17" s="11">
        <f t="shared" si="2"/>
        <v>0</v>
      </c>
      <c r="V17" s="11">
        <f t="shared" si="2"/>
        <v>0.7</v>
      </c>
      <c r="W17" s="11">
        <f t="shared" si="2"/>
        <v>0</v>
      </c>
      <c r="X17" s="11">
        <f t="shared" si="2"/>
        <v>0</v>
      </c>
      <c r="Y17" s="11">
        <f t="shared" si="2"/>
        <v>4</v>
      </c>
      <c r="Z17" s="11">
        <f t="shared" si="2"/>
        <v>0</v>
      </c>
      <c r="AA17" s="11">
        <f t="shared" si="2"/>
        <v>0</v>
      </c>
      <c r="AB17" s="11">
        <f t="shared" si="2"/>
        <v>0</v>
      </c>
      <c r="AC17" s="11">
        <f t="shared" si="2"/>
        <v>4.68</v>
      </c>
      <c r="AD17" s="11">
        <f t="shared" si="2"/>
        <v>0</v>
      </c>
      <c r="AE17" s="11">
        <f t="shared" si="2"/>
        <v>7</v>
      </c>
      <c r="AF17" s="11">
        <f t="shared" si="2"/>
        <v>2</v>
      </c>
      <c r="AG17" s="11">
        <f t="shared" si="2"/>
        <v>0</v>
      </c>
      <c r="AH17" s="11">
        <f t="shared" si="2"/>
        <v>0</v>
      </c>
      <c r="AI17" s="11">
        <f t="shared" si="2"/>
        <v>0</v>
      </c>
      <c r="AJ17" s="11">
        <f t="shared" si="2"/>
        <v>5.8500000000000005</v>
      </c>
      <c r="AK17" s="11">
        <f t="shared" si="2"/>
        <v>0</v>
      </c>
      <c r="AL17" s="11">
        <f t="shared" si="2"/>
        <v>3</v>
      </c>
      <c r="AM17" s="11">
        <f t="shared" si="2"/>
        <v>2</v>
      </c>
      <c r="AN17" s="11">
        <f t="shared" si="2"/>
        <v>0</v>
      </c>
      <c r="AO17" s="11">
        <f t="shared" si="2"/>
        <v>0</v>
      </c>
      <c r="AP17" s="11">
        <f t="shared" si="2"/>
        <v>0</v>
      </c>
      <c r="AQ17" s="11">
        <f t="shared" si="2"/>
        <v>1.89</v>
      </c>
      <c r="AR17" s="11">
        <f t="shared" si="2"/>
        <v>0</v>
      </c>
      <c r="AS17" s="11">
        <f t="shared" si="2"/>
        <v>0</v>
      </c>
      <c r="AT17" s="18">
        <f t="shared" si="1"/>
        <v>20</v>
      </c>
      <c r="AU17" s="18">
        <f t="shared" si="1"/>
        <v>0</v>
      </c>
      <c r="AV17" s="18">
        <f t="shared" si="1"/>
        <v>0</v>
      </c>
      <c r="AW17" s="18">
        <f t="shared" si="1"/>
        <v>0</v>
      </c>
      <c r="AX17" s="18">
        <f t="shared" si="1"/>
        <v>14.22</v>
      </c>
      <c r="AY17" s="18">
        <f t="shared" si="1"/>
        <v>0</v>
      </c>
      <c r="AZ17" s="18">
        <f t="shared" si="1"/>
        <v>10</v>
      </c>
    </row>
    <row r="18" spans="1:52" ht="63">
      <c r="A18" s="10" t="s">
        <v>59</v>
      </c>
      <c r="B18" s="67" t="s">
        <v>60</v>
      </c>
      <c r="C18" s="26" t="s">
        <v>164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8">
        <f t="shared" si="1"/>
        <v>0</v>
      </c>
      <c r="AU18" s="18">
        <f t="shared" si="1"/>
        <v>0</v>
      </c>
      <c r="AV18" s="18">
        <f t="shared" si="1"/>
        <v>0</v>
      </c>
      <c r="AW18" s="18">
        <f t="shared" si="1"/>
        <v>0</v>
      </c>
      <c r="AX18" s="18">
        <f t="shared" si="1"/>
        <v>0</v>
      </c>
      <c r="AY18" s="18">
        <f t="shared" si="1"/>
        <v>0</v>
      </c>
      <c r="AZ18" s="18">
        <f t="shared" si="1"/>
        <v>0</v>
      </c>
    </row>
    <row r="19" spans="1:52" ht="31.5">
      <c r="A19" s="10" t="s">
        <v>61</v>
      </c>
      <c r="B19" s="67" t="s">
        <v>62</v>
      </c>
      <c r="C19" s="26" t="s">
        <v>164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8">
        <f t="shared" si="1"/>
        <v>0</v>
      </c>
      <c r="AU19" s="18">
        <f t="shared" si="1"/>
        <v>0</v>
      </c>
      <c r="AV19" s="18">
        <f t="shared" si="1"/>
        <v>0</v>
      </c>
      <c r="AW19" s="18">
        <f t="shared" si="1"/>
        <v>0</v>
      </c>
      <c r="AX19" s="18">
        <f t="shared" si="1"/>
        <v>0</v>
      </c>
      <c r="AY19" s="18">
        <f t="shared" si="1"/>
        <v>0</v>
      </c>
      <c r="AZ19" s="18">
        <f t="shared" si="1"/>
        <v>0</v>
      </c>
    </row>
    <row r="20" spans="1:52" ht="47.25">
      <c r="A20" s="10" t="s">
        <v>63</v>
      </c>
      <c r="B20" s="67" t="s">
        <v>64</v>
      </c>
      <c r="C20" s="26" t="s">
        <v>164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8">
        <f t="shared" si="1"/>
        <v>0</v>
      </c>
      <c r="AU20" s="18">
        <f t="shared" si="1"/>
        <v>0</v>
      </c>
      <c r="AV20" s="18">
        <f t="shared" si="1"/>
        <v>0</v>
      </c>
      <c r="AW20" s="18">
        <f t="shared" si="1"/>
        <v>0</v>
      </c>
      <c r="AX20" s="18">
        <f t="shared" si="1"/>
        <v>0</v>
      </c>
      <c r="AY20" s="18">
        <f t="shared" si="1"/>
        <v>0</v>
      </c>
      <c r="AZ20" s="18">
        <f t="shared" si="1"/>
        <v>0</v>
      </c>
    </row>
    <row r="21" spans="1:52" ht="15.75">
      <c r="A21" s="10" t="s">
        <v>65</v>
      </c>
      <c r="B21" s="67" t="s">
        <v>66</v>
      </c>
      <c r="C21" s="26" t="s">
        <v>164</v>
      </c>
      <c r="D21" s="11">
        <f>D78</f>
        <v>0</v>
      </c>
      <c r="E21" s="11">
        <f aca="true" t="shared" si="3" ref="E21:AS21">E78</f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7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0</v>
      </c>
      <c r="U21" s="11">
        <f t="shared" si="3"/>
        <v>0</v>
      </c>
      <c r="V21" s="11">
        <f t="shared" si="3"/>
        <v>0</v>
      </c>
      <c r="W21" s="11">
        <f t="shared" si="3"/>
        <v>0</v>
      </c>
      <c r="X21" s="11">
        <f t="shared" si="3"/>
        <v>7</v>
      </c>
      <c r="Y21" s="11">
        <f t="shared" si="3"/>
        <v>0</v>
      </c>
      <c r="Z21" s="11">
        <f t="shared" si="3"/>
        <v>0</v>
      </c>
      <c r="AA21" s="11">
        <f t="shared" si="3"/>
        <v>0</v>
      </c>
      <c r="AB21" s="11">
        <f t="shared" si="3"/>
        <v>0</v>
      </c>
      <c r="AC21" s="11">
        <f t="shared" si="3"/>
        <v>0</v>
      </c>
      <c r="AD21" s="11">
        <f t="shared" si="3"/>
        <v>0</v>
      </c>
      <c r="AE21" s="11">
        <f t="shared" si="3"/>
        <v>0</v>
      </c>
      <c r="AF21" s="11">
        <f t="shared" si="3"/>
        <v>0</v>
      </c>
      <c r="AG21" s="11">
        <f t="shared" si="3"/>
        <v>0</v>
      </c>
      <c r="AH21" s="11">
        <f t="shared" si="3"/>
        <v>0</v>
      </c>
      <c r="AI21" s="11">
        <f t="shared" si="3"/>
        <v>0</v>
      </c>
      <c r="AJ21" s="11">
        <f t="shared" si="3"/>
        <v>0</v>
      </c>
      <c r="AK21" s="11">
        <f t="shared" si="3"/>
        <v>0</v>
      </c>
      <c r="AL21" s="11">
        <f t="shared" si="3"/>
        <v>0</v>
      </c>
      <c r="AM21" s="11">
        <f t="shared" si="3"/>
        <v>0</v>
      </c>
      <c r="AN21" s="11">
        <f t="shared" si="3"/>
        <v>0</v>
      </c>
      <c r="AO21" s="11">
        <f t="shared" si="3"/>
        <v>0</v>
      </c>
      <c r="AP21" s="11">
        <f t="shared" si="3"/>
        <v>0</v>
      </c>
      <c r="AQ21" s="11">
        <f t="shared" si="3"/>
        <v>0</v>
      </c>
      <c r="AR21" s="11">
        <f t="shared" si="3"/>
        <v>0</v>
      </c>
      <c r="AS21" s="11">
        <f t="shared" si="3"/>
        <v>0</v>
      </c>
      <c r="AT21" s="18">
        <f t="shared" si="1"/>
        <v>0</v>
      </c>
      <c r="AU21" s="18">
        <f t="shared" si="1"/>
        <v>0</v>
      </c>
      <c r="AV21" s="18">
        <f t="shared" si="1"/>
        <v>0</v>
      </c>
      <c r="AW21" s="18">
        <f t="shared" si="1"/>
        <v>0</v>
      </c>
      <c r="AX21" s="18">
        <f t="shared" si="1"/>
        <v>0</v>
      </c>
      <c r="AY21" s="18">
        <f t="shared" si="1"/>
        <v>0</v>
      </c>
      <c r="AZ21" s="18">
        <f t="shared" si="1"/>
        <v>7</v>
      </c>
    </row>
    <row r="22" spans="1:52" ht="15.75">
      <c r="A22" s="10" t="s">
        <v>67</v>
      </c>
      <c r="B22" s="67" t="s">
        <v>68</v>
      </c>
      <c r="C22" s="26"/>
      <c r="D22" s="19"/>
      <c r="E22" s="19"/>
      <c r="F22" s="19"/>
      <c r="G22" s="19"/>
      <c r="H22" s="11"/>
      <c r="I22" s="19"/>
      <c r="J22" s="1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9"/>
      <c r="Z22" s="19"/>
      <c r="AA22" s="19"/>
      <c r="AB22" s="19"/>
      <c r="AC22" s="11"/>
      <c r="AD22" s="19"/>
      <c r="AE22" s="19"/>
      <c r="AF22" s="19"/>
      <c r="AG22" s="19"/>
      <c r="AH22" s="19"/>
      <c r="AI22" s="19"/>
      <c r="AJ22" s="11"/>
      <c r="AK22" s="19"/>
      <c r="AL22" s="19"/>
      <c r="AM22" s="19"/>
      <c r="AN22" s="19"/>
      <c r="AO22" s="19"/>
      <c r="AP22" s="19"/>
      <c r="AQ22" s="11"/>
      <c r="AR22" s="19"/>
      <c r="AS22" s="19"/>
      <c r="AT22" s="49"/>
      <c r="AU22" s="49"/>
      <c r="AV22" s="49"/>
      <c r="AW22" s="49"/>
      <c r="AX22" s="49"/>
      <c r="AY22" s="49"/>
      <c r="AZ22" s="49"/>
    </row>
    <row r="23" spans="1:52" ht="31.5">
      <c r="A23" s="10" t="s">
        <v>69</v>
      </c>
      <c r="B23" s="67" t="s">
        <v>70</v>
      </c>
      <c r="C23" s="26" t="s">
        <v>164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8">
        <f aca="true" t="shared" si="4" ref="AT23:AZ59">SUM(K23,R23,Y23,AF23,AM23)</f>
        <v>0</v>
      </c>
      <c r="AU23" s="18">
        <f t="shared" si="4"/>
        <v>0</v>
      </c>
      <c r="AV23" s="18">
        <f t="shared" si="4"/>
        <v>0</v>
      </c>
      <c r="AW23" s="18">
        <f t="shared" si="4"/>
        <v>0</v>
      </c>
      <c r="AX23" s="18">
        <f t="shared" si="4"/>
        <v>0</v>
      </c>
      <c r="AY23" s="18">
        <f t="shared" si="4"/>
        <v>0</v>
      </c>
      <c r="AZ23" s="18">
        <f t="shared" si="4"/>
        <v>0</v>
      </c>
    </row>
    <row r="24" spans="1:52" ht="47.25">
      <c r="A24" s="10" t="s">
        <v>71</v>
      </c>
      <c r="B24" s="67" t="s">
        <v>72</v>
      </c>
      <c r="C24" s="26" t="s">
        <v>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8">
        <f t="shared" si="4"/>
        <v>0</v>
      </c>
      <c r="AU24" s="18">
        <f t="shared" si="4"/>
        <v>0</v>
      </c>
      <c r="AV24" s="18">
        <f t="shared" si="4"/>
        <v>0</v>
      </c>
      <c r="AW24" s="18">
        <f t="shared" si="4"/>
        <v>0</v>
      </c>
      <c r="AX24" s="18">
        <f t="shared" si="4"/>
        <v>0</v>
      </c>
      <c r="AY24" s="18">
        <f t="shared" si="4"/>
        <v>0</v>
      </c>
      <c r="AZ24" s="18">
        <f t="shared" si="4"/>
        <v>0</v>
      </c>
    </row>
    <row r="25" spans="1:52" ht="63">
      <c r="A25" s="10" t="s">
        <v>73</v>
      </c>
      <c r="B25" s="67" t="s">
        <v>74</v>
      </c>
      <c r="C25" s="26" t="s">
        <v>164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8">
        <f t="shared" si="4"/>
        <v>0</v>
      </c>
      <c r="AU25" s="18">
        <f t="shared" si="4"/>
        <v>0</v>
      </c>
      <c r="AV25" s="18">
        <f t="shared" si="4"/>
        <v>0</v>
      </c>
      <c r="AW25" s="18">
        <f t="shared" si="4"/>
        <v>0</v>
      </c>
      <c r="AX25" s="18">
        <f t="shared" si="4"/>
        <v>0</v>
      </c>
      <c r="AY25" s="18">
        <f t="shared" si="4"/>
        <v>0</v>
      </c>
      <c r="AZ25" s="18">
        <f t="shared" si="4"/>
        <v>0</v>
      </c>
    </row>
    <row r="26" spans="1:52" ht="63">
      <c r="A26" s="10" t="s">
        <v>75</v>
      </c>
      <c r="B26" s="67" t="s">
        <v>76</v>
      </c>
      <c r="C26" s="26" t="s">
        <v>164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8">
        <f t="shared" si="4"/>
        <v>0</v>
      </c>
      <c r="AU26" s="18">
        <f t="shared" si="4"/>
        <v>0</v>
      </c>
      <c r="AV26" s="18">
        <f t="shared" si="4"/>
        <v>0</v>
      </c>
      <c r="AW26" s="18">
        <f t="shared" si="4"/>
        <v>0</v>
      </c>
      <c r="AX26" s="18">
        <f t="shared" si="4"/>
        <v>0</v>
      </c>
      <c r="AY26" s="18">
        <f t="shared" si="4"/>
        <v>0</v>
      </c>
      <c r="AZ26" s="18">
        <f t="shared" si="4"/>
        <v>0</v>
      </c>
    </row>
    <row r="27" spans="1:52" ht="63">
      <c r="A27" s="10" t="s">
        <v>77</v>
      </c>
      <c r="B27" s="67" t="s">
        <v>78</v>
      </c>
      <c r="C27" s="26" t="s">
        <v>164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8">
        <f t="shared" si="4"/>
        <v>0</v>
      </c>
      <c r="AU27" s="18">
        <f t="shared" si="4"/>
        <v>0</v>
      </c>
      <c r="AV27" s="18">
        <f t="shared" si="4"/>
        <v>0</v>
      </c>
      <c r="AW27" s="18">
        <f t="shared" si="4"/>
        <v>0</v>
      </c>
      <c r="AX27" s="18">
        <f t="shared" si="4"/>
        <v>0</v>
      </c>
      <c r="AY27" s="18">
        <f t="shared" si="4"/>
        <v>0</v>
      </c>
      <c r="AZ27" s="18">
        <f t="shared" si="4"/>
        <v>0</v>
      </c>
    </row>
    <row r="28" spans="1:52" ht="47.25">
      <c r="A28" s="10" t="s">
        <v>79</v>
      </c>
      <c r="B28" s="67" t="s">
        <v>80</v>
      </c>
      <c r="C28" s="26" t="s">
        <v>164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8">
        <f t="shared" si="4"/>
        <v>0</v>
      </c>
      <c r="AU28" s="18">
        <f t="shared" si="4"/>
        <v>0</v>
      </c>
      <c r="AV28" s="18">
        <f t="shared" si="4"/>
        <v>0</v>
      </c>
      <c r="AW28" s="18">
        <f t="shared" si="4"/>
        <v>0</v>
      </c>
      <c r="AX28" s="18">
        <f t="shared" si="4"/>
        <v>0</v>
      </c>
      <c r="AY28" s="18">
        <f t="shared" si="4"/>
        <v>0</v>
      </c>
      <c r="AZ28" s="18">
        <f t="shared" si="4"/>
        <v>0</v>
      </c>
    </row>
    <row r="29" spans="1:52" ht="78.75">
      <c r="A29" s="10" t="s">
        <v>81</v>
      </c>
      <c r="B29" s="67" t="s">
        <v>82</v>
      </c>
      <c r="C29" s="26" t="s">
        <v>164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8">
        <f t="shared" si="4"/>
        <v>0</v>
      </c>
      <c r="AU29" s="18">
        <f t="shared" si="4"/>
        <v>0</v>
      </c>
      <c r="AV29" s="18">
        <f t="shared" si="4"/>
        <v>0</v>
      </c>
      <c r="AW29" s="18">
        <f t="shared" si="4"/>
        <v>0</v>
      </c>
      <c r="AX29" s="18">
        <f t="shared" si="4"/>
        <v>0</v>
      </c>
      <c r="AY29" s="18">
        <f t="shared" si="4"/>
        <v>0</v>
      </c>
      <c r="AZ29" s="18">
        <f t="shared" si="4"/>
        <v>0</v>
      </c>
    </row>
    <row r="30" spans="1:52" ht="47.25">
      <c r="A30" s="10" t="s">
        <v>83</v>
      </c>
      <c r="B30" s="67" t="s">
        <v>84</v>
      </c>
      <c r="C30" s="26" t="s">
        <v>164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8">
        <f t="shared" si="4"/>
        <v>0</v>
      </c>
      <c r="AU30" s="18">
        <f t="shared" si="4"/>
        <v>0</v>
      </c>
      <c r="AV30" s="18">
        <f t="shared" si="4"/>
        <v>0</v>
      </c>
      <c r="AW30" s="18">
        <f t="shared" si="4"/>
        <v>0</v>
      </c>
      <c r="AX30" s="18">
        <f t="shared" si="4"/>
        <v>0</v>
      </c>
      <c r="AY30" s="18">
        <f t="shared" si="4"/>
        <v>0</v>
      </c>
      <c r="AZ30" s="18">
        <f t="shared" si="4"/>
        <v>0</v>
      </c>
    </row>
    <row r="31" spans="1:52" ht="47.25">
      <c r="A31" s="10" t="s">
        <v>85</v>
      </c>
      <c r="B31" s="67" t="s">
        <v>86</v>
      </c>
      <c r="C31" s="26" t="s">
        <v>164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8">
        <f t="shared" si="4"/>
        <v>0</v>
      </c>
      <c r="AU31" s="18">
        <f t="shared" si="4"/>
        <v>0</v>
      </c>
      <c r="AV31" s="18">
        <f t="shared" si="4"/>
        <v>0</v>
      </c>
      <c r="AW31" s="18">
        <f t="shared" si="4"/>
        <v>0</v>
      </c>
      <c r="AX31" s="18">
        <f t="shared" si="4"/>
        <v>0</v>
      </c>
      <c r="AY31" s="18">
        <f t="shared" si="4"/>
        <v>0</v>
      </c>
      <c r="AZ31" s="18">
        <f t="shared" si="4"/>
        <v>0</v>
      </c>
    </row>
    <row r="32" spans="1:52" ht="47.25">
      <c r="A32" s="10" t="s">
        <v>87</v>
      </c>
      <c r="B32" s="67" t="s">
        <v>88</v>
      </c>
      <c r="C32" s="26" t="s">
        <v>164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8">
        <f t="shared" si="4"/>
        <v>0</v>
      </c>
      <c r="AU32" s="18">
        <f t="shared" si="4"/>
        <v>0</v>
      </c>
      <c r="AV32" s="18">
        <f t="shared" si="4"/>
        <v>0</v>
      </c>
      <c r="AW32" s="18">
        <f t="shared" si="4"/>
        <v>0</v>
      </c>
      <c r="AX32" s="18">
        <f t="shared" si="4"/>
        <v>0</v>
      </c>
      <c r="AY32" s="18">
        <f t="shared" si="4"/>
        <v>0</v>
      </c>
      <c r="AZ32" s="18">
        <f t="shared" si="4"/>
        <v>0</v>
      </c>
    </row>
    <row r="33" spans="1:52" ht="126">
      <c r="A33" s="10" t="s">
        <v>87</v>
      </c>
      <c r="B33" s="67" t="s">
        <v>89</v>
      </c>
      <c r="C33" s="26" t="s">
        <v>164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8">
        <f t="shared" si="4"/>
        <v>0</v>
      </c>
      <c r="AU33" s="18">
        <f t="shared" si="4"/>
        <v>0</v>
      </c>
      <c r="AV33" s="18">
        <f t="shared" si="4"/>
        <v>0</v>
      </c>
      <c r="AW33" s="18">
        <f t="shared" si="4"/>
        <v>0</v>
      </c>
      <c r="AX33" s="18">
        <f t="shared" si="4"/>
        <v>0</v>
      </c>
      <c r="AY33" s="18">
        <f t="shared" si="4"/>
        <v>0</v>
      </c>
      <c r="AZ33" s="18">
        <f t="shared" si="4"/>
        <v>0</v>
      </c>
    </row>
    <row r="34" spans="1:52" ht="110.25">
      <c r="A34" s="10" t="s">
        <v>87</v>
      </c>
      <c r="B34" s="67" t="s">
        <v>90</v>
      </c>
      <c r="C34" s="26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8">
        <f t="shared" si="4"/>
        <v>0</v>
      </c>
      <c r="AU34" s="18">
        <f t="shared" si="4"/>
        <v>0</v>
      </c>
      <c r="AV34" s="18">
        <f t="shared" si="4"/>
        <v>0</v>
      </c>
      <c r="AW34" s="18">
        <f t="shared" si="4"/>
        <v>0</v>
      </c>
      <c r="AX34" s="18">
        <f t="shared" si="4"/>
        <v>0</v>
      </c>
      <c r="AY34" s="18">
        <f t="shared" si="4"/>
        <v>0</v>
      </c>
      <c r="AZ34" s="18">
        <f t="shared" si="4"/>
        <v>0</v>
      </c>
    </row>
    <row r="35" spans="1:52" ht="110.25">
      <c r="A35" s="10" t="s">
        <v>87</v>
      </c>
      <c r="B35" s="67" t="s">
        <v>91</v>
      </c>
      <c r="C35" s="26" t="s">
        <v>164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8">
        <f t="shared" si="4"/>
        <v>0</v>
      </c>
      <c r="AU35" s="18">
        <f t="shared" si="4"/>
        <v>0</v>
      </c>
      <c r="AV35" s="18">
        <f t="shared" si="4"/>
        <v>0</v>
      </c>
      <c r="AW35" s="18">
        <f t="shared" si="4"/>
        <v>0</v>
      </c>
      <c r="AX35" s="18">
        <f t="shared" si="4"/>
        <v>0</v>
      </c>
      <c r="AY35" s="18">
        <f t="shared" si="4"/>
        <v>0</v>
      </c>
      <c r="AZ35" s="18">
        <f t="shared" si="4"/>
        <v>0</v>
      </c>
    </row>
    <row r="36" spans="1:52" ht="47.25">
      <c r="A36" s="10" t="s">
        <v>92</v>
      </c>
      <c r="B36" s="67" t="s">
        <v>88</v>
      </c>
      <c r="C36" s="26" t="s">
        <v>164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8">
        <f t="shared" si="4"/>
        <v>0</v>
      </c>
      <c r="AU36" s="18">
        <f t="shared" si="4"/>
        <v>0</v>
      </c>
      <c r="AV36" s="18">
        <f t="shared" si="4"/>
        <v>0</v>
      </c>
      <c r="AW36" s="18">
        <f t="shared" si="4"/>
        <v>0</v>
      </c>
      <c r="AX36" s="18">
        <f t="shared" si="4"/>
        <v>0</v>
      </c>
      <c r="AY36" s="18">
        <f t="shared" si="4"/>
        <v>0</v>
      </c>
      <c r="AZ36" s="18">
        <f t="shared" si="4"/>
        <v>0</v>
      </c>
    </row>
    <row r="37" spans="1:52" ht="126">
      <c r="A37" s="10" t="s">
        <v>92</v>
      </c>
      <c r="B37" s="67" t="s">
        <v>89</v>
      </c>
      <c r="C37" s="26" t="s">
        <v>164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8">
        <f t="shared" si="4"/>
        <v>0</v>
      </c>
      <c r="AU37" s="18">
        <f t="shared" si="4"/>
        <v>0</v>
      </c>
      <c r="AV37" s="18">
        <f t="shared" si="4"/>
        <v>0</v>
      </c>
      <c r="AW37" s="18">
        <f t="shared" si="4"/>
        <v>0</v>
      </c>
      <c r="AX37" s="18">
        <f t="shared" si="4"/>
        <v>0</v>
      </c>
      <c r="AY37" s="18">
        <f t="shared" si="4"/>
        <v>0</v>
      </c>
      <c r="AZ37" s="18">
        <f t="shared" si="4"/>
        <v>0</v>
      </c>
    </row>
    <row r="38" spans="1:52" ht="110.25">
      <c r="A38" s="10" t="s">
        <v>92</v>
      </c>
      <c r="B38" s="67" t="s">
        <v>90</v>
      </c>
      <c r="C38" s="26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8">
        <f t="shared" si="4"/>
        <v>0</v>
      </c>
      <c r="AU38" s="18">
        <f t="shared" si="4"/>
        <v>0</v>
      </c>
      <c r="AV38" s="18">
        <f t="shared" si="4"/>
        <v>0</v>
      </c>
      <c r="AW38" s="18">
        <f t="shared" si="4"/>
        <v>0</v>
      </c>
      <c r="AX38" s="18">
        <f t="shared" si="4"/>
        <v>0</v>
      </c>
      <c r="AY38" s="18">
        <f t="shared" si="4"/>
        <v>0</v>
      </c>
      <c r="AZ38" s="18">
        <f t="shared" si="4"/>
        <v>0</v>
      </c>
    </row>
    <row r="39" spans="1:52" ht="110.25">
      <c r="A39" s="10" t="s">
        <v>92</v>
      </c>
      <c r="B39" s="67" t="s">
        <v>93</v>
      </c>
      <c r="C39" s="26" t="s">
        <v>164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8">
        <f t="shared" si="4"/>
        <v>0</v>
      </c>
      <c r="AU39" s="18">
        <f t="shared" si="4"/>
        <v>0</v>
      </c>
      <c r="AV39" s="18">
        <f t="shared" si="4"/>
        <v>0</v>
      </c>
      <c r="AW39" s="18">
        <f t="shared" si="4"/>
        <v>0</v>
      </c>
      <c r="AX39" s="18">
        <f t="shared" si="4"/>
        <v>0</v>
      </c>
      <c r="AY39" s="18">
        <f t="shared" si="4"/>
        <v>0</v>
      </c>
      <c r="AZ39" s="18">
        <f t="shared" si="4"/>
        <v>0</v>
      </c>
    </row>
    <row r="40" spans="1:52" ht="94.5">
      <c r="A40" s="10" t="s">
        <v>94</v>
      </c>
      <c r="B40" s="67" t="s">
        <v>95</v>
      </c>
      <c r="C40" s="26" t="s">
        <v>164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8">
        <f t="shared" si="4"/>
        <v>0</v>
      </c>
      <c r="AU40" s="18">
        <f t="shared" si="4"/>
        <v>0</v>
      </c>
      <c r="AV40" s="18">
        <f t="shared" si="4"/>
        <v>0</v>
      </c>
      <c r="AW40" s="18">
        <f t="shared" si="4"/>
        <v>0</v>
      </c>
      <c r="AX40" s="18">
        <f t="shared" si="4"/>
        <v>0</v>
      </c>
      <c r="AY40" s="18">
        <f t="shared" si="4"/>
        <v>0</v>
      </c>
      <c r="AZ40" s="18">
        <f t="shared" si="4"/>
        <v>0</v>
      </c>
    </row>
    <row r="41" spans="1:52" ht="78.75">
      <c r="A41" s="10" t="s">
        <v>96</v>
      </c>
      <c r="B41" s="67" t="s">
        <v>97</v>
      </c>
      <c r="C41" s="26" t="s">
        <v>164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8">
        <f t="shared" si="4"/>
        <v>0</v>
      </c>
      <c r="AU41" s="18">
        <f t="shared" si="4"/>
        <v>0</v>
      </c>
      <c r="AV41" s="18">
        <f t="shared" si="4"/>
        <v>0</v>
      </c>
      <c r="AW41" s="18">
        <f t="shared" si="4"/>
        <v>0</v>
      </c>
      <c r="AX41" s="18">
        <f t="shared" si="4"/>
        <v>0</v>
      </c>
      <c r="AY41" s="18">
        <f t="shared" si="4"/>
        <v>0</v>
      </c>
      <c r="AZ41" s="18">
        <f t="shared" si="4"/>
        <v>0</v>
      </c>
    </row>
    <row r="42" spans="1:52" ht="78.75">
      <c r="A42" s="10" t="s">
        <v>98</v>
      </c>
      <c r="B42" s="67" t="s">
        <v>99</v>
      </c>
      <c r="C42" s="26" t="s">
        <v>164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8">
        <f t="shared" si="4"/>
        <v>0</v>
      </c>
      <c r="AU42" s="18">
        <f t="shared" si="4"/>
        <v>0</v>
      </c>
      <c r="AV42" s="18">
        <f t="shared" si="4"/>
        <v>0</v>
      </c>
      <c r="AW42" s="18">
        <f t="shared" si="4"/>
        <v>0</v>
      </c>
      <c r="AX42" s="18">
        <f t="shared" si="4"/>
        <v>0</v>
      </c>
      <c r="AY42" s="18">
        <f t="shared" si="4"/>
        <v>0</v>
      </c>
      <c r="AZ42" s="18">
        <f t="shared" si="4"/>
        <v>0</v>
      </c>
    </row>
    <row r="43" spans="1:52" ht="47.25">
      <c r="A43" s="10" t="s">
        <v>100</v>
      </c>
      <c r="B43" s="67" t="s">
        <v>101</v>
      </c>
      <c r="C43" s="26" t="s">
        <v>164</v>
      </c>
      <c r="D43" s="11">
        <f>SUM(D44,D52)</f>
        <v>20</v>
      </c>
      <c r="E43" s="11">
        <f aca="true" t="shared" si="5" ref="E43:AS43">SUM(E44,E52)</f>
        <v>0</v>
      </c>
      <c r="F43" s="11">
        <f t="shared" si="5"/>
        <v>0</v>
      </c>
      <c r="G43" s="11">
        <f t="shared" si="5"/>
        <v>0</v>
      </c>
      <c r="H43" s="11">
        <f t="shared" si="5"/>
        <v>14.22</v>
      </c>
      <c r="I43" s="11">
        <f t="shared" si="5"/>
        <v>0</v>
      </c>
      <c r="J43" s="11">
        <f t="shared" si="5"/>
        <v>10</v>
      </c>
      <c r="K43" s="11">
        <f t="shared" si="5"/>
        <v>4</v>
      </c>
      <c r="L43" s="11">
        <f t="shared" si="5"/>
        <v>0</v>
      </c>
      <c r="M43" s="11">
        <f t="shared" si="5"/>
        <v>0</v>
      </c>
      <c r="N43" s="11">
        <f t="shared" si="5"/>
        <v>0</v>
      </c>
      <c r="O43" s="11">
        <f t="shared" si="5"/>
        <v>1.1</v>
      </c>
      <c r="P43" s="11">
        <f t="shared" si="5"/>
        <v>0</v>
      </c>
      <c r="Q43" s="11">
        <f t="shared" si="5"/>
        <v>0</v>
      </c>
      <c r="R43" s="11">
        <f t="shared" si="5"/>
        <v>8</v>
      </c>
      <c r="S43" s="11">
        <f t="shared" si="5"/>
        <v>0</v>
      </c>
      <c r="T43" s="11">
        <f t="shared" si="5"/>
        <v>0</v>
      </c>
      <c r="U43" s="11">
        <f t="shared" si="5"/>
        <v>0</v>
      </c>
      <c r="V43" s="11">
        <f t="shared" si="5"/>
        <v>0.7</v>
      </c>
      <c r="W43" s="11">
        <f t="shared" si="5"/>
        <v>0</v>
      </c>
      <c r="X43" s="11">
        <f t="shared" si="5"/>
        <v>0</v>
      </c>
      <c r="Y43" s="11">
        <f t="shared" si="5"/>
        <v>4</v>
      </c>
      <c r="Z43" s="11">
        <f t="shared" si="5"/>
        <v>0</v>
      </c>
      <c r="AA43" s="11">
        <f t="shared" si="5"/>
        <v>0</v>
      </c>
      <c r="AB43" s="11">
        <f t="shared" si="5"/>
        <v>0</v>
      </c>
      <c r="AC43" s="11">
        <f t="shared" si="5"/>
        <v>4.68</v>
      </c>
      <c r="AD43" s="11">
        <f t="shared" si="5"/>
        <v>0</v>
      </c>
      <c r="AE43" s="11">
        <f t="shared" si="5"/>
        <v>7</v>
      </c>
      <c r="AF43" s="11">
        <f t="shared" si="5"/>
        <v>2</v>
      </c>
      <c r="AG43" s="11">
        <f t="shared" si="5"/>
        <v>0</v>
      </c>
      <c r="AH43" s="11">
        <f t="shared" si="5"/>
        <v>0</v>
      </c>
      <c r="AI43" s="11">
        <f t="shared" si="5"/>
        <v>0</v>
      </c>
      <c r="AJ43" s="11">
        <f t="shared" si="5"/>
        <v>5.8500000000000005</v>
      </c>
      <c r="AK43" s="11">
        <f t="shared" si="5"/>
        <v>0</v>
      </c>
      <c r="AL43" s="11">
        <f t="shared" si="5"/>
        <v>3</v>
      </c>
      <c r="AM43" s="11">
        <f t="shared" si="5"/>
        <v>2</v>
      </c>
      <c r="AN43" s="11">
        <f t="shared" si="5"/>
        <v>0</v>
      </c>
      <c r="AO43" s="11">
        <f t="shared" si="5"/>
        <v>0</v>
      </c>
      <c r="AP43" s="11">
        <f t="shared" si="5"/>
        <v>0</v>
      </c>
      <c r="AQ43" s="11">
        <f t="shared" si="5"/>
        <v>1.89</v>
      </c>
      <c r="AR43" s="11">
        <f t="shared" si="5"/>
        <v>0</v>
      </c>
      <c r="AS43" s="11">
        <f t="shared" si="5"/>
        <v>0</v>
      </c>
      <c r="AT43" s="18">
        <f t="shared" si="4"/>
        <v>20</v>
      </c>
      <c r="AU43" s="18">
        <f t="shared" si="4"/>
        <v>0</v>
      </c>
      <c r="AV43" s="18">
        <f t="shared" si="4"/>
        <v>0</v>
      </c>
      <c r="AW43" s="18">
        <f t="shared" si="4"/>
        <v>0</v>
      </c>
      <c r="AX43" s="18">
        <f t="shared" si="4"/>
        <v>14.22</v>
      </c>
      <c r="AY43" s="18">
        <f t="shared" si="4"/>
        <v>0</v>
      </c>
      <c r="AZ43" s="18">
        <f t="shared" si="4"/>
        <v>10</v>
      </c>
    </row>
    <row r="44" spans="1:52" ht="78.75">
      <c r="A44" s="10" t="s">
        <v>102</v>
      </c>
      <c r="B44" s="67" t="s">
        <v>103</v>
      </c>
      <c r="C44" s="26" t="s">
        <v>164</v>
      </c>
      <c r="D44" s="11">
        <f>SUM(D45,D50)</f>
        <v>20</v>
      </c>
      <c r="E44" s="11">
        <f aca="true" t="shared" si="6" ref="E44:AS44">SUM(E45,E50)</f>
        <v>0</v>
      </c>
      <c r="F44" s="11">
        <f t="shared" si="6"/>
        <v>0</v>
      </c>
      <c r="G44" s="11">
        <f t="shared" si="6"/>
        <v>0</v>
      </c>
      <c r="H44" s="11">
        <f t="shared" si="6"/>
        <v>0.44999999999999996</v>
      </c>
      <c r="I44" s="11">
        <f t="shared" si="6"/>
        <v>0</v>
      </c>
      <c r="J44" s="11">
        <f t="shared" si="6"/>
        <v>10</v>
      </c>
      <c r="K44" s="11">
        <f t="shared" si="6"/>
        <v>4</v>
      </c>
      <c r="L44" s="11">
        <f t="shared" si="6"/>
        <v>0</v>
      </c>
      <c r="M44" s="11">
        <f t="shared" si="6"/>
        <v>0</v>
      </c>
      <c r="N44" s="11">
        <f t="shared" si="6"/>
        <v>0</v>
      </c>
      <c r="O44" s="11">
        <f t="shared" si="6"/>
        <v>0</v>
      </c>
      <c r="P44" s="11">
        <f t="shared" si="6"/>
        <v>0</v>
      </c>
      <c r="Q44" s="11">
        <f t="shared" si="6"/>
        <v>0</v>
      </c>
      <c r="R44" s="11">
        <f t="shared" si="6"/>
        <v>8</v>
      </c>
      <c r="S44" s="11">
        <f t="shared" si="6"/>
        <v>0</v>
      </c>
      <c r="T44" s="11">
        <f t="shared" si="6"/>
        <v>0</v>
      </c>
      <c r="U44" s="11">
        <f t="shared" si="6"/>
        <v>0</v>
      </c>
      <c r="V44" s="11">
        <f t="shared" si="6"/>
        <v>0</v>
      </c>
      <c r="W44" s="11">
        <f t="shared" si="6"/>
        <v>0</v>
      </c>
      <c r="X44" s="11">
        <f t="shared" si="6"/>
        <v>0</v>
      </c>
      <c r="Y44" s="11">
        <f t="shared" si="6"/>
        <v>4</v>
      </c>
      <c r="Z44" s="11">
        <f t="shared" si="6"/>
        <v>0</v>
      </c>
      <c r="AA44" s="11">
        <f t="shared" si="6"/>
        <v>0</v>
      </c>
      <c r="AB44" s="11">
        <f t="shared" si="6"/>
        <v>0</v>
      </c>
      <c r="AC44" s="11">
        <f t="shared" si="6"/>
        <v>0.3</v>
      </c>
      <c r="AD44" s="11">
        <f t="shared" si="6"/>
        <v>0</v>
      </c>
      <c r="AE44" s="11">
        <f t="shared" si="6"/>
        <v>7</v>
      </c>
      <c r="AF44" s="11">
        <f t="shared" si="6"/>
        <v>2</v>
      </c>
      <c r="AG44" s="11">
        <f t="shared" si="6"/>
        <v>0</v>
      </c>
      <c r="AH44" s="11">
        <f t="shared" si="6"/>
        <v>0</v>
      </c>
      <c r="AI44" s="11">
        <f t="shared" si="6"/>
        <v>0</v>
      </c>
      <c r="AJ44" s="11">
        <f t="shared" si="6"/>
        <v>0.15</v>
      </c>
      <c r="AK44" s="11">
        <f t="shared" si="6"/>
        <v>0</v>
      </c>
      <c r="AL44" s="11">
        <f t="shared" si="6"/>
        <v>3</v>
      </c>
      <c r="AM44" s="11">
        <f t="shared" si="6"/>
        <v>2</v>
      </c>
      <c r="AN44" s="11">
        <f t="shared" si="6"/>
        <v>0</v>
      </c>
      <c r="AO44" s="11">
        <f t="shared" si="6"/>
        <v>0</v>
      </c>
      <c r="AP44" s="11">
        <f t="shared" si="6"/>
        <v>0</v>
      </c>
      <c r="AQ44" s="11">
        <f t="shared" si="6"/>
        <v>0</v>
      </c>
      <c r="AR44" s="11">
        <f t="shared" si="6"/>
        <v>0</v>
      </c>
      <c r="AS44" s="11">
        <f t="shared" si="6"/>
        <v>0</v>
      </c>
      <c r="AT44" s="18">
        <f t="shared" si="4"/>
        <v>20</v>
      </c>
      <c r="AU44" s="18">
        <f t="shared" si="4"/>
        <v>0</v>
      </c>
      <c r="AV44" s="18">
        <f t="shared" si="4"/>
        <v>0</v>
      </c>
      <c r="AW44" s="18">
        <f t="shared" si="4"/>
        <v>0</v>
      </c>
      <c r="AX44" s="18">
        <f t="shared" si="4"/>
        <v>0.44999999999999996</v>
      </c>
      <c r="AY44" s="18">
        <f t="shared" si="4"/>
        <v>0</v>
      </c>
      <c r="AZ44" s="18">
        <f t="shared" si="4"/>
        <v>10</v>
      </c>
    </row>
    <row r="45" spans="1:52" ht="31.5">
      <c r="A45" s="10" t="s">
        <v>104</v>
      </c>
      <c r="B45" s="67" t="s">
        <v>105</v>
      </c>
      <c r="C45" s="26" t="s">
        <v>164</v>
      </c>
      <c r="D45" s="11">
        <f>SUM(D46:D49)</f>
        <v>0</v>
      </c>
      <c r="E45" s="11">
        <f aca="true" t="shared" si="7" ref="E45:AS45">SUM(E46:E49)</f>
        <v>0</v>
      </c>
      <c r="F45" s="11">
        <f t="shared" si="7"/>
        <v>0</v>
      </c>
      <c r="G45" s="11">
        <f t="shared" si="7"/>
        <v>0</v>
      </c>
      <c r="H45" s="11">
        <f t="shared" si="7"/>
        <v>0.44999999999999996</v>
      </c>
      <c r="I45" s="11">
        <f t="shared" si="7"/>
        <v>0</v>
      </c>
      <c r="J45" s="11">
        <f t="shared" si="7"/>
        <v>10</v>
      </c>
      <c r="K45" s="11">
        <f t="shared" si="7"/>
        <v>0</v>
      </c>
      <c r="L45" s="11">
        <f t="shared" si="7"/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  <c r="T45" s="11">
        <f t="shared" si="7"/>
        <v>0</v>
      </c>
      <c r="U45" s="11">
        <f t="shared" si="7"/>
        <v>0</v>
      </c>
      <c r="V45" s="11">
        <f t="shared" si="7"/>
        <v>0</v>
      </c>
      <c r="W45" s="11">
        <f t="shared" si="7"/>
        <v>0</v>
      </c>
      <c r="X45" s="11">
        <f t="shared" si="7"/>
        <v>0</v>
      </c>
      <c r="Y45" s="11">
        <f t="shared" si="7"/>
        <v>0</v>
      </c>
      <c r="Z45" s="11">
        <f t="shared" si="7"/>
        <v>0</v>
      </c>
      <c r="AA45" s="11">
        <f t="shared" si="7"/>
        <v>0</v>
      </c>
      <c r="AB45" s="11">
        <f t="shared" si="7"/>
        <v>0</v>
      </c>
      <c r="AC45" s="11">
        <f t="shared" si="7"/>
        <v>0.3</v>
      </c>
      <c r="AD45" s="11">
        <f t="shared" si="7"/>
        <v>0</v>
      </c>
      <c r="AE45" s="11">
        <f t="shared" si="7"/>
        <v>7</v>
      </c>
      <c r="AF45" s="11">
        <f t="shared" si="7"/>
        <v>0</v>
      </c>
      <c r="AG45" s="11">
        <f t="shared" si="7"/>
        <v>0</v>
      </c>
      <c r="AH45" s="11">
        <f t="shared" si="7"/>
        <v>0</v>
      </c>
      <c r="AI45" s="11">
        <f t="shared" si="7"/>
        <v>0</v>
      </c>
      <c r="AJ45" s="11">
        <f t="shared" si="7"/>
        <v>0.15</v>
      </c>
      <c r="AK45" s="11">
        <f t="shared" si="7"/>
        <v>0</v>
      </c>
      <c r="AL45" s="11">
        <f t="shared" si="7"/>
        <v>3</v>
      </c>
      <c r="AM45" s="11">
        <f t="shared" si="7"/>
        <v>0</v>
      </c>
      <c r="AN45" s="11">
        <f t="shared" si="7"/>
        <v>0</v>
      </c>
      <c r="AO45" s="11">
        <f t="shared" si="7"/>
        <v>0</v>
      </c>
      <c r="AP45" s="11">
        <f t="shared" si="7"/>
        <v>0</v>
      </c>
      <c r="AQ45" s="11">
        <f t="shared" si="7"/>
        <v>0</v>
      </c>
      <c r="AR45" s="11">
        <f t="shared" si="7"/>
        <v>0</v>
      </c>
      <c r="AS45" s="11">
        <f t="shared" si="7"/>
        <v>0</v>
      </c>
      <c r="AT45" s="18">
        <f t="shared" si="4"/>
        <v>0</v>
      </c>
      <c r="AU45" s="18">
        <f t="shared" si="4"/>
        <v>0</v>
      </c>
      <c r="AV45" s="18">
        <f t="shared" si="4"/>
        <v>0</v>
      </c>
      <c r="AW45" s="18">
        <f t="shared" si="4"/>
        <v>0</v>
      </c>
      <c r="AX45" s="18">
        <f t="shared" si="4"/>
        <v>0.44999999999999996</v>
      </c>
      <c r="AY45" s="18">
        <f t="shared" si="4"/>
        <v>0</v>
      </c>
      <c r="AZ45" s="18">
        <f t="shared" si="4"/>
        <v>10</v>
      </c>
    </row>
    <row r="46" spans="1:52" ht="126">
      <c r="A46" s="10" t="s">
        <v>104</v>
      </c>
      <c r="B46" s="67" t="s">
        <v>106</v>
      </c>
      <c r="C46" s="26" t="s">
        <v>165</v>
      </c>
      <c r="D46" s="11">
        <v>0</v>
      </c>
      <c r="E46" s="11">
        <v>0</v>
      </c>
      <c r="F46" s="11">
        <v>0</v>
      </c>
      <c r="G46" s="11">
        <v>0</v>
      </c>
      <c r="H46" s="11">
        <v>0.3</v>
      </c>
      <c r="I46" s="11">
        <v>0</v>
      </c>
      <c r="J46" s="11">
        <v>4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0.3</v>
      </c>
      <c r="AD46" s="11">
        <v>0</v>
      </c>
      <c r="AE46" s="11">
        <v>4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8">
        <f t="shared" si="4"/>
        <v>0</v>
      </c>
      <c r="AU46" s="18">
        <f t="shared" si="4"/>
        <v>0</v>
      </c>
      <c r="AV46" s="18">
        <f t="shared" si="4"/>
        <v>0</v>
      </c>
      <c r="AW46" s="18">
        <f t="shared" si="4"/>
        <v>0</v>
      </c>
      <c r="AX46" s="18">
        <f t="shared" si="4"/>
        <v>0.3</v>
      </c>
      <c r="AY46" s="18">
        <f t="shared" si="4"/>
        <v>0</v>
      </c>
      <c r="AZ46" s="18">
        <f t="shared" si="4"/>
        <v>4</v>
      </c>
    </row>
    <row r="47" spans="1:52" ht="110.25">
      <c r="A47" s="10" t="s">
        <v>104</v>
      </c>
      <c r="B47" s="67" t="s">
        <v>107</v>
      </c>
      <c r="C47" s="26" t="s">
        <v>166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3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3</v>
      </c>
    </row>
    <row r="48" spans="1:52" ht="126">
      <c r="A48" s="10" t="s">
        <v>104</v>
      </c>
      <c r="B48" s="67" t="s">
        <v>108</v>
      </c>
      <c r="C48" s="26" t="s">
        <v>167</v>
      </c>
      <c r="D48" s="11">
        <v>0</v>
      </c>
      <c r="E48" s="11">
        <v>0</v>
      </c>
      <c r="F48" s="11">
        <v>0</v>
      </c>
      <c r="G48" s="11">
        <v>0</v>
      </c>
      <c r="H48" s="11">
        <v>0.15</v>
      </c>
      <c r="I48" s="11">
        <v>0</v>
      </c>
      <c r="J48" s="11">
        <v>3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0.15</v>
      </c>
      <c r="AK48" s="11">
        <v>0</v>
      </c>
      <c r="AL48" s="11">
        <v>3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8">
        <f t="shared" si="4"/>
        <v>0</v>
      </c>
      <c r="AU48" s="18">
        <f t="shared" si="4"/>
        <v>0</v>
      </c>
      <c r="AV48" s="18">
        <f t="shared" si="4"/>
        <v>0</v>
      </c>
      <c r="AW48" s="18">
        <f t="shared" si="4"/>
        <v>0</v>
      </c>
      <c r="AX48" s="18">
        <f t="shared" si="4"/>
        <v>0.15</v>
      </c>
      <c r="AY48" s="18">
        <f t="shared" si="4"/>
        <v>0</v>
      </c>
      <c r="AZ48" s="18">
        <f t="shared" si="4"/>
        <v>3</v>
      </c>
    </row>
    <row r="49" spans="1:52" ht="173.25">
      <c r="A49" s="10" t="s">
        <v>104</v>
      </c>
      <c r="B49" s="67" t="s">
        <v>109</v>
      </c>
      <c r="C49" s="26" t="s">
        <v>168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8">
        <f t="shared" si="4"/>
        <v>0</v>
      </c>
      <c r="AU49" s="18">
        <f t="shared" si="4"/>
        <v>0</v>
      </c>
      <c r="AV49" s="18">
        <f t="shared" si="4"/>
        <v>0</v>
      </c>
      <c r="AW49" s="18">
        <f t="shared" si="4"/>
        <v>0</v>
      </c>
      <c r="AX49" s="18">
        <f t="shared" si="4"/>
        <v>0</v>
      </c>
      <c r="AY49" s="18">
        <f t="shared" si="4"/>
        <v>0</v>
      </c>
      <c r="AZ49" s="18">
        <f t="shared" si="4"/>
        <v>0</v>
      </c>
    </row>
    <row r="50" spans="1:52" ht="63">
      <c r="A50" s="10" t="s">
        <v>110</v>
      </c>
      <c r="B50" s="67" t="s">
        <v>111</v>
      </c>
      <c r="C50" s="26" t="s">
        <v>164</v>
      </c>
      <c r="D50" s="11">
        <f>D51</f>
        <v>20</v>
      </c>
      <c r="E50" s="11">
        <f aca="true" t="shared" si="8" ref="E50:AS50">E51</f>
        <v>0</v>
      </c>
      <c r="F50" s="11">
        <f t="shared" si="8"/>
        <v>0</v>
      </c>
      <c r="G50" s="11">
        <f t="shared" si="8"/>
        <v>0</v>
      </c>
      <c r="H50" s="11">
        <f t="shared" si="8"/>
        <v>0</v>
      </c>
      <c r="I50" s="11">
        <f t="shared" si="8"/>
        <v>0</v>
      </c>
      <c r="J50" s="11">
        <f t="shared" si="8"/>
        <v>0</v>
      </c>
      <c r="K50" s="11">
        <f t="shared" si="8"/>
        <v>4</v>
      </c>
      <c r="L50" s="11">
        <f t="shared" si="8"/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8</v>
      </c>
      <c r="S50" s="11">
        <f t="shared" si="8"/>
        <v>0</v>
      </c>
      <c r="T50" s="11">
        <f t="shared" si="8"/>
        <v>0</v>
      </c>
      <c r="U50" s="11">
        <f t="shared" si="8"/>
        <v>0</v>
      </c>
      <c r="V50" s="11">
        <f t="shared" si="8"/>
        <v>0</v>
      </c>
      <c r="W50" s="11">
        <f t="shared" si="8"/>
        <v>0</v>
      </c>
      <c r="X50" s="11">
        <f t="shared" si="8"/>
        <v>0</v>
      </c>
      <c r="Y50" s="11">
        <f t="shared" si="8"/>
        <v>4</v>
      </c>
      <c r="Z50" s="11">
        <f t="shared" si="8"/>
        <v>0</v>
      </c>
      <c r="AA50" s="11">
        <f t="shared" si="8"/>
        <v>0</v>
      </c>
      <c r="AB50" s="11">
        <f t="shared" si="8"/>
        <v>0</v>
      </c>
      <c r="AC50" s="11">
        <f t="shared" si="8"/>
        <v>0</v>
      </c>
      <c r="AD50" s="11">
        <f t="shared" si="8"/>
        <v>0</v>
      </c>
      <c r="AE50" s="11">
        <f t="shared" si="8"/>
        <v>0</v>
      </c>
      <c r="AF50" s="11">
        <f t="shared" si="8"/>
        <v>2</v>
      </c>
      <c r="AG50" s="11">
        <f t="shared" si="8"/>
        <v>0</v>
      </c>
      <c r="AH50" s="11">
        <f t="shared" si="8"/>
        <v>0</v>
      </c>
      <c r="AI50" s="11">
        <f t="shared" si="8"/>
        <v>0</v>
      </c>
      <c r="AJ50" s="11">
        <f t="shared" si="8"/>
        <v>0</v>
      </c>
      <c r="AK50" s="11">
        <f t="shared" si="8"/>
        <v>0</v>
      </c>
      <c r="AL50" s="11">
        <f t="shared" si="8"/>
        <v>0</v>
      </c>
      <c r="AM50" s="11">
        <f t="shared" si="8"/>
        <v>2</v>
      </c>
      <c r="AN50" s="11">
        <f t="shared" si="8"/>
        <v>0</v>
      </c>
      <c r="AO50" s="11">
        <f t="shared" si="8"/>
        <v>0</v>
      </c>
      <c r="AP50" s="11">
        <f t="shared" si="8"/>
        <v>0</v>
      </c>
      <c r="AQ50" s="11">
        <f t="shared" si="8"/>
        <v>0</v>
      </c>
      <c r="AR50" s="11">
        <f t="shared" si="8"/>
        <v>0</v>
      </c>
      <c r="AS50" s="11">
        <f t="shared" si="8"/>
        <v>0</v>
      </c>
      <c r="AT50" s="18">
        <f t="shared" si="4"/>
        <v>20</v>
      </c>
      <c r="AU50" s="18">
        <f t="shared" si="4"/>
        <v>0</v>
      </c>
      <c r="AV50" s="18">
        <f t="shared" si="4"/>
        <v>0</v>
      </c>
      <c r="AW50" s="18">
        <f t="shared" si="4"/>
        <v>0</v>
      </c>
      <c r="AX50" s="18">
        <f t="shared" si="4"/>
        <v>0</v>
      </c>
      <c r="AY50" s="18">
        <f t="shared" si="4"/>
        <v>0</v>
      </c>
      <c r="AZ50" s="18">
        <f t="shared" si="4"/>
        <v>0</v>
      </c>
    </row>
    <row r="51" spans="1:52" ht="157.5">
      <c r="A51" s="10" t="s">
        <v>110</v>
      </c>
      <c r="B51" s="67" t="s">
        <v>112</v>
      </c>
      <c r="C51" s="26" t="s">
        <v>169</v>
      </c>
      <c r="D51" s="11">
        <v>20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4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8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4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2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2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8">
        <f t="shared" si="4"/>
        <v>20</v>
      </c>
      <c r="AU51" s="18">
        <f t="shared" si="4"/>
        <v>0</v>
      </c>
      <c r="AV51" s="18">
        <f t="shared" si="4"/>
        <v>0</v>
      </c>
      <c r="AW51" s="18">
        <f t="shared" si="4"/>
        <v>0</v>
      </c>
      <c r="AX51" s="18">
        <f t="shared" si="4"/>
        <v>0</v>
      </c>
      <c r="AY51" s="18">
        <f t="shared" si="4"/>
        <v>0</v>
      </c>
      <c r="AZ51" s="18">
        <f t="shared" si="4"/>
        <v>0</v>
      </c>
    </row>
    <row r="52" spans="1:52" ht="47.25">
      <c r="A52" s="10" t="s">
        <v>113</v>
      </c>
      <c r="B52" s="67" t="s">
        <v>114</v>
      </c>
      <c r="C52" s="26" t="s">
        <v>164</v>
      </c>
      <c r="D52" s="11">
        <f>D53</f>
        <v>0</v>
      </c>
      <c r="E52" s="11">
        <f aca="true" t="shared" si="9" ref="E52:AS52">E53</f>
        <v>0</v>
      </c>
      <c r="F52" s="11">
        <f t="shared" si="9"/>
        <v>0</v>
      </c>
      <c r="G52" s="11">
        <f t="shared" si="9"/>
        <v>0</v>
      </c>
      <c r="H52" s="11">
        <f t="shared" si="9"/>
        <v>13.770000000000001</v>
      </c>
      <c r="I52" s="11">
        <f t="shared" si="9"/>
        <v>0</v>
      </c>
      <c r="J52" s="11">
        <f t="shared" si="9"/>
        <v>0</v>
      </c>
      <c r="K52" s="11">
        <f t="shared" si="9"/>
        <v>0</v>
      </c>
      <c r="L52" s="11">
        <f t="shared" si="9"/>
        <v>0</v>
      </c>
      <c r="M52" s="11">
        <f t="shared" si="9"/>
        <v>0</v>
      </c>
      <c r="N52" s="11">
        <f t="shared" si="9"/>
        <v>0</v>
      </c>
      <c r="O52" s="11">
        <f t="shared" si="9"/>
        <v>1.1</v>
      </c>
      <c r="P52" s="11">
        <f t="shared" si="9"/>
        <v>0</v>
      </c>
      <c r="Q52" s="11">
        <f t="shared" si="9"/>
        <v>0</v>
      </c>
      <c r="R52" s="11">
        <f t="shared" si="9"/>
        <v>0</v>
      </c>
      <c r="S52" s="11">
        <f t="shared" si="9"/>
        <v>0</v>
      </c>
      <c r="T52" s="11">
        <f t="shared" si="9"/>
        <v>0</v>
      </c>
      <c r="U52" s="11">
        <f t="shared" si="9"/>
        <v>0</v>
      </c>
      <c r="V52" s="11">
        <f t="shared" si="9"/>
        <v>0.7</v>
      </c>
      <c r="W52" s="11">
        <f t="shared" si="9"/>
        <v>0</v>
      </c>
      <c r="X52" s="11">
        <f t="shared" si="9"/>
        <v>0</v>
      </c>
      <c r="Y52" s="11">
        <f t="shared" si="9"/>
        <v>0</v>
      </c>
      <c r="Z52" s="11">
        <f t="shared" si="9"/>
        <v>0</v>
      </c>
      <c r="AA52" s="11">
        <f t="shared" si="9"/>
        <v>0</v>
      </c>
      <c r="AB52" s="11">
        <f t="shared" si="9"/>
        <v>0</v>
      </c>
      <c r="AC52" s="11">
        <f t="shared" si="9"/>
        <v>4.38</v>
      </c>
      <c r="AD52" s="11">
        <f t="shared" si="9"/>
        <v>0</v>
      </c>
      <c r="AE52" s="11">
        <f t="shared" si="9"/>
        <v>0</v>
      </c>
      <c r="AF52" s="11">
        <f t="shared" si="9"/>
        <v>0</v>
      </c>
      <c r="AG52" s="11">
        <f t="shared" si="9"/>
        <v>0</v>
      </c>
      <c r="AH52" s="11">
        <f t="shared" si="9"/>
        <v>0</v>
      </c>
      <c r="AI52" s="11">
        <f t="shared" si="9"/>
        <v>0</v>
      </c>
      <c r="AJ52" s="11">
        <f t="shared" si="9"/>
        <v>5.7</v>
      </c>
      <c r="AK52" s="11">
        <f t="shared" si="9"/>
        <v>0</v>
      </c>
      <c r="AL52" s="11">
        <f t="shared" si="9"/>
        <v>0</v>
      </c>
      <c r="AM52" s="11">
        <f t="shared" si="9"/>
        <v>0</v>
      </c>
      <c r="AN52" s="11">
        <f t="shared" si="9"/>
        <v>0</v>
      </c>
      <c r="AO52" s="11">
        <f t="shared" si="9"/>
        <v>0</v>
      </c>
      <c r="AP52" s="11">
        <f t="shared" si="9"/>
        <v>0</v>
      </c>
      <c r="AQ52" s="11">
        <f t="shared" si="9"/>
        <v>1.89</v>
      </c>
      <c r="AR52" s="11">
        <f t="shared" si="9"/>
        <v>0</v>
      </c>
      <c r="AS52" s="11">
        <f t="shared" si="9"/>
        <v>0</v>
      </c>
      <c r="AT52" s="18">
        <f t="shared" si="4"/>
        <v>0</v>
      </c>
      <c r="AU52" s="18">
        <f t="shared" si="4"/>
        <v>0</v>
      </c>
      <c r="AV52" s="18">
        <f t="shared" si="4"/>
        <v>0</v>
      </c>
      <c r="AW52" s="18">
        <f t="shared" si="4"/>
        <v>0</v>
      </c>
      <c r="AX52" s="18">
        <f t="shared" si="4"/>
        <v>13.77</v>
      </c>
      <c r="AY52" s="18">
        <f t="shared" si="4"/>
        <v>0</v>
      </c>
      <c r="AZ52" s="18">
        <f t="shared" si="4"/>
        <v>0</v>
      </c>
    </row>
    <row r="53" spans="1:52" ht="31.5">
      <c r="A53" s="10" t="s">
        <v>115</v>
      </c>
      <c r="B53" s="67" t="s">
        <v>116</v>
      </c>
      <c r="C53" s="26" t="s">
        <v>164</v>
      </c>
      <c r="D53" s="11">
        <f>SUM(D54:D58)</f>
        <v>0</v>
      </c>
      <c r="E53" s="11">
        <f>SUM(E54:E58)</f>
        <v>0</v>
      </c>
      <c r="F53" s="11">
        <f>SUM(F54:F58)</f>
        <v>0</v>
      </c>
      <c r="G53" s="11">
        <f>SUM(G54:G58)</f>
        <v>0</v>
      </c>
      <c r="H53" s="11">
        <f>SUM(H54:H59)</f>
        <v>13.770000000000001</v>
      </c>
      <c r="I53" s="11">
        <f aca="true" t="shared" si="10" ref="I53:AS53">SUM(I54:I59)</f>
        <v>0</v>
      </c>
      <c r="J53" s="11">
        <f t="shared" si="10"/>
        <v>0</v>
      </c>
      <c r="K53" s="11">
        <f t="shared" si="10"/>
        <v>0</v>
      </c>
      <c r="L53" s="11">
        <f t="shared" si="10"/>
        <v>0</v>
      </c>
      <c r="M53" s="11">
        <f t="shared" si="10"/>
        <v>0</v>
      </c>
      <c r="N53" s="11">
        <f t="shared" si="10"/>
        <v>0</v>
      </c>
      <c r="O53" s="11">
        <f t="shared" si="10"/>
        <v>1.1</v>
      </c>
      <c r="P53" s="11">
        <f t="shared" si="10"/>
        <v>0</v>
      </c>
      <c r="Q53" s="11">
        <f t="shared" si="10"/>
        <v>0</v>
      </c>
      <c r="R53" s="11">
        <f t="shared" si="10"/>
        <v>0</v>
      </c>
      <c r="S53" s="11">
        <f t="shared" si="10"/>
        <v>0</v>
      </c>
      <c r="T53" s="11">
        <f t="shared" si="10"/>
        <v>0</v>
      </c>
      <c r="U53" s="11">
        <f t="shared" si="10"/>
        <v>0</v>
      </c>
      <c r="V53" s="11">
        <f t="shared" si="10"/>
        <v>0.7</v>
      </c>
      <c r="W53" s="11">
        <f t="shared" si="10"/>
        <v>0</v>
      </c>
      <c r="X53" s="11">
        <f t="shared" si="10"/>
        <v>0</v>
      </c>
      <c r="Y53" s="11">
        <f t="shared" si="10"/>
        <v>0</v>
      </c>
      <c r="Z53" s="11">
        <f t="shared" si="10"/>
        <v>0</v>
      </c>
      <c r="AA53" s="11">
        <f t="shared" si="10"/>
        <v>0</v>
      </c>
      <c r="AB53" s="11">
        <f t="shared" si="10"/>
        <v>0</v>
      </c>
      <c r="AC53" s="11">
        <f t="shared" si="10"/>
        <v>4.38</v>
      </c>
      <c r="AD53" s="11">
        <f t="shared" si="10"/>
        <v>0</v>
      </c>
      <c r="AE53" s="11">
        <f t="shared" si="10"/>
        <v>0</v>
      </c>
      <c r="AF53" s="11">
        <f t="shared" si="10"/>
        <v>0</v>
      </c>
      <c r="AG53" s="11">
        <f t="shared" si="10"/>
        <v>0</v>
      </c>
      <c r="AH53" s="11">
        <f t="shared" si="10"/>
        <v>0</v>
      </c>
      <c r="AI53" s="11">
        <f t="shared" si="10"/>
        <v>0</v>
      </c>
      <c r="AJ53" s="11">
        <f t="shared" si="10"/>
        <v>5.7</v>
      </c>
      <c r="AK53" s="11">
        <f t="shared" si="10"/>
        <v>0</v>
      </c>
      <c r="AL53" s="11">
        <f t="shared" si="10"/>
        <v>0</v>
      </c>
      <c r="AM53" s="11">
        <f t="shared" si="10"/>
        <v>0</v>
      </c>
      <c r="AN53" s="11">
        <f t="shared" si="10"/>
        <v>0</v>
      </c>
      <c r="AO53" s="11">
        <f t="shared" si="10"/>
        <v>0</v>
      </c>
      <c r="AP53" s="11">
        <f t="shared" si="10"/>
        <v>0</v>
      </c>
      <c r="AQ53" s="11">
        <f t="shared" si="10"/>
        <v>1.89</v>
      </c>
      <c r="AR53" s="11">
        <f t="shared" si="10"/>
        <v>0</v>
      </c>
      <c r="AS53" s="11">
        <f t="shared" si="10"/>
        <v>0</v>
      </c>
      <c r="AT53" s="18">
        <f t="shared" si="4"/>
        <v>0</v>
      </c>
      <c r="AU53" s="18">
        <f t="shared" si="4"/>
        <v>0</v>
      </c>
      <c r="AV53" s="18">
        <f t="shared" si="4"/>
        <v>0</v>
      </c>
      <c r="AW53" s="18">
        <f t="shared" si="4"/>
        <v>0</v>
      </c>
      <c r="AX53" s="18">
        <f t="shared" si="4"/>
        <v>13.77</v>
      </c>
      <c r="AY53" s="18">
        <f t="shared" si="4"/>
        <v>0</v>
      </c>
      <c r="AZ53" s="18">
        <f t="shared" si="4"/>
        <v>0</v>
      </c>
    </row>
    <row r="54" spans="1:52" ht="78.75">
      <c r="A54" s="10" t="s">
        <v>115</v>
      </c>
      <c r="B54" s="67" t="s">
        <v>117</v>
      </c>
      <c r="C54" s="26" t="s">
        <v>170</v>
      </c>
      <c r="D54" s="11">
        <v>0</v>
      </c>
      <c r="E54" s="11">
        <v>0</v>
      </c>
      <c r="F54" s="11">
        <v>0</v>
      </c>
      <c r="G54" s="11">
        <v>0</v>
      </c>
      <c r="H54" s="11">
        <v>1.86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1.86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8">
        <f t="shared" si="4"/>
        <v>0</v>
      </c>
      <c r="AU54" s="18">
        <f t="shared" si="4"/>
        <v>0</v>
      </c>
      <c r="AV54" s="18">
        <f t="shared" si="4"/>
        <v>0</v>
      </c>
      <c r="AW54" s="18">
        <f t="shared" si="4"/>
        <v>0</v>
      </c>
      <c r="AX54" s="18">
        <f t="shared" si="4"/>
        <v>1.86</v>
      </c>
      <c r="AY54" s="18">
        <f t="shared" si="4"/>
        <v>0</v>
      </c>
      <c r="AZ54" s="18">
        <f t="shared" si="4"/>
        <v>0</v>
      </c>
    </row>
    <row r="55" spans="1:52" ht="78.75">
      <c r="A55" s="10" t="s">
        <v>115</v>
      </c>
      <c r="B55" s="67" t="s">
        <v>118</v>
      </c>
      <c r="C55" s="26" t="s">
        <v>171</v>
      </c>
      <c r="D55" s="11">
        <v>0</v>
      </c>
      <c r="E55" s="11">
        <v>0</v>
      </c>
      <c r="F55" s="11">
        <v>0</v>
      </c>
      <c r="G55" s="11">
        <v>0</v>
      </c>
      <c r="H55" s="11">
        <v>2.52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2.52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8">
        <f t="shared" si="4"/>
        <v>0</v>
      </c>
      <c r="AU55" s="18">
        <f t="shared" si="4"/>
        <v>0</v>
      </c>
      <c r="AV55" s="18">
        <f t="shared" si="4"/>
        <v>0</v>
      </c>
      <c r="AW55" s="18">
        <f t="shared" si="4"/>
        <v>0</v>
      </c>
      <c r="AX55" s="18">
        <f t="shared" si="4"/>
        <v>2.52</v>
      </c>
      <c r="AY55" s="18">
        <f t="shared" si="4"/>
        <v>0</v>
      </c>
      <c r="AZ55" s="18">
        <f t="shared" si="4"/>
        <v>0</v>
      </c>
    </row>
    <row r="56" spans="1:52" ht="78.75">
      <c r="A56" s="10" t="s">
        <v>115</v>
      </c>
      <c r="B56" s="67" t="s">
        <v>119</v>
      </c>
      <c r="C56" s="26" t="s">
        <v>172</v>
      </c>
      <c r="D56" s="11">
        <v>0</v>
      </c>
      <c r="E56" s="11">
        <v>0</v>
      </c>
      <c r="F56" s="11">
        <v>0</v>
      </c>
      <c r="G56" s="11">
        <v>0</v>
      </c>
      <c r="H56" s="11">
        <v>0.7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0.7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8">
        <f t="shared" si="4"/>
        <v>0</v>
      </c>
      <c r="AU56" s="18">
        <f t="shared" si="4"/>
        <v>0</v>
      </c>
      <c r="AV56" s="18">
        <f t="shared" si="4"/>
        <v>0</v>
      </c>
      <c r="AW56" s="18">
        <f t="shared" si="4"/>
        <v>0</v>
      </c>
      <c r="AX56" s="18">
        <f t="shared" si="4"/>
        <v>0.7</v>
      </c>
      <c r="AY56" s="18">
        <f t="shared" si="4"/>
        <v>0</v>
      </c>
      <c r="AZ56" s="18">
        <f t="shared" si="4"/>
        <v>0</v>
      </c>
    </row>
    <row r="57" spans="1:52" ht="78.75">
      <c r="A57" s="10" t="s">
        <v>115</v>
      </c>
      <c r="B57" s="67" t="s">
        <v>120</v>
      </c>
      <c r="C57" s="26" t="s">
        <v>173</v>
      </c>
      <c r="D57" s="11">
        <v>0</v>
      </c>
      <c r="E57" s="11">
        <v>0</v>
      </c>
      <c r="F57" s="11">
        <v>0</v>
      </c>
      <c r="G57" s="11">
        <v>0</v>
      </c>
      <c r="H57" s="11">
        <v>5.7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5.7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8">
        <f t="shared" si="4"/>
        <v>0</v>
      </c>
      <c r="AU57" s="18">
        <f t="shared" si="4"/>
        <v>0</v>
      </c>
      <c r="AV57" s="18">
        <f t="shared" si="4"/>
        <v>0</v>
      </c>
      <c r="AW57" s="18">
        <f t="shared" si="4"/>
        <v>0</v>
      </c>
      <c r="AX57" s="18">
        <f t="shared" si="4"/>
        <v>5.7</v>
      </c>
      <c r="AY57" s="18">
        <f t="shared" si="4"/>
        <v>0</v>
      </c>
      <c r="AZ57" s="18">
        <f t="shared" si="4"/>
        <v>0</v>
      </c>
    </row>
    <row r="58" spans="1:52" ht="94.5">
      <c r="A58" s="10" t="s">
        <v>115</v>
      </c>
      <c r="B58" s="67" t="s">
        <v>121</v>
      </c>
      <c r="C58" s="26" t="s">
        <v>174</v>
      </c>
      <c r="D58" s="11">
        <v>0</v>
      </c>
      <c r="E58" s="11">
        <v>0</v>
      </c>
      <c r="F58" s="11">
        <v>0</v>
      </c>
      <c r="G58" s="11">
        <v>0</v>
      </c>
      <c r="H58" s="11">
        <v>1.89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1.89</v>
      </c>
      <c r="AR58" s="11">
        <v>0</v>
      </c>
      <c r="AS58" s="11">
        <v>0</v>
      </c>
      <c r="AT58" s="18">
        <f t="shared" si="4"/>
        <v>0</v>
      </c>
      <c r="AU58" s="18">
        <f t="shared" si="4"/>
        <v>0</v>
      </c>
      <c r="AV58" s="18">
        <f t="shared" si="4"/>
        <v>0</v>
      </c>
      <c r="AW58" s="18">
        <f t="shared" si="4"/>
        <v>0</v>
      </c>
      <c r="AX58" s="18">
        <f t="shared" si="4"/>
        <v>1.89</v>
      </c>
      <c r="AY58" s="18">
        <f t="shared" si="4"/>
        <v>0</v>
      </c>
      <c r="AZ58" s="18">
        <f t="shared" si="4"/>
        <v>0</v>
      </c>
    </row>
    <row r="59" spans="1:52" ht="78.75">
      <c r="A59" s="10" t="s">
        <v>115</v>
      </c>
      <c r="B59" s="67" t="s">
        <v>122</v>
      </c>
      <c r="C59" s="26" t="s">
        <v>175</v>
      </c>
      <c r="D59" s="11">
        <v>0</v>
      </c>
      <c r="E59" s="11">
        <v>0</v>
      </c>
      <c r="F59" s="11">
        <v>0</v>
      </c>
      <c r="G59" s="11">
        <v>0</v>
      </c>
      <c r="H59" s="11">
        <v>1.1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1.1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8">
        <f t="shared" si="4"/>
        <v>0</v>
      </c>
      <c r="AU59" s="18">
        <f t="shared" si="4"/>
        <v>0</v>
      </c>
      <c r="AV59" s="18">
        <f t="shared" si="4"/>
        <v>0</v>
      </c>
      <c r="AW59" s="18">
        <f aca="true" t="shared" si="11" ref="AW59:AZ81">SUM(N59,U59,AB59,AI59,AP59)</f>
        <v>0</v>
      </c>
      <c r="AX59" s="18">
        <f t="shared" si="11"/>
        <v>1.1</v>
      </c>
      <c r="AY59" s="18">
        <f t="shared" si="11"/>
        <v>0</v>
      </c>
      <c r="AZ59" s="18">
        <f t="shared" si="11"/>
        <v>0</v>
      </c>
    </row>
    <row r="60" spans="1:52" ht="47.25">
      <c r="A60" s="10" t="s">
        <v>123</v>
      </c>
      <c r="B60" s="67" t="s">
        <v>124</v>
      </c>
      <c r="C60" s="26" t="s">
        <v>164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8">
        <f aca="true" t="shared" si="12" ref="AT60:AV81">SUM(K60,R60,Y60,AF60,AM60)</f>
        <v>0</v>
      </c>
      <c r="AU60" s="18">
        <f t="shared" si="12"/>
        <v>0</v>
      </c>
      <c r="AV60" s="18">
        <f t="shared" si="12"/>
        <v>0</v>
      </c>
      <c r="AW60" s="18">
        <f t="shared" si="11"/>
        <v>0</v>
      </c>
      <c r="AX60" s="18">
        <f t="shared" si="11"/>
        <v>0</v>
      </c>
      <c r="AY60" s="18">
        <f t="shared" si="11"/>
        <v>0</v>
      </c>
      <c r="AZ60" s="18">
        <f t="shared" si="11"/>
        <v>0</v>
      </c>
    </row>
    <row r="61" spans="1:52" ht="47.25">
      <c r="A61" s="10" t="s">
        <v>125</v>
      </c>
      <c r="B61" s="67" t="s">
        <v>126</v>
      </c>
      <c r="C61" s="26" t="s">
        <v>164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8">
        <f t="shared" si="12"/>
        <v>0</v>
      </c>
      <c r="AU61" s="18">
        <f t="shared" si="12"/>
        <v>0</v>
      </c>
      <c r="AV61" s="18">
        <f t="shared" si="12"/>
        <v>0</v>
      </c>
      <c r="AW61" s="18">
        <f t="shared" si="11"/>
        <v>0</v>
      </c>
      <c r="AX61" s="18">
        <f t="shared" si="11"/>
        <v>0</v>
      </c>
      <c r="AY61" s="18">
        <f t="shared" si="11"/>
        <v>0</v>
      </c>
      <c r="AZ61" s="18">
        <f t="shared" si="11"/>
        <v>0</v>
      </c>
    </row>
    <row r="62" spans="1:52" ht="47.25">
      <c r="A62" s="10" t="s">
        <v>127</v>
      </c>
      <c r="B62" s="67" t="s">
        <v>128</v>
      </c>
      <c r="C62" s="26" t="s">
        <v>164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8">
        <f t="shared" si="12"/>
        <v>0</v>
      </c>
      <c r="AU62" s="18">
        <f t="shared" si="12"/>
        <v>0</v>
      </c>
      <c r="AV62" s="18">
        <f t="shared" si="12"/>
        <v>0</v>
      </c>
      <c r="AW62" s="18">
        <f t="shared" si="11"/>
        <v>0</v>
      </c>
      <c r="AX62" s="18">
        <f t="shared" si="11"/>
        <v>0</v>
      </c>
      <c r="AY62" s="18">
        <f t="shared" si="11"/>
        <v>0</v>
      </c>
      <c r="AZ62" s="18">
        <f t="shared" si="11"/>
        <v>0</v>
      </c>
    </row>
    <row r="63" spans="1:52" ht="47.25">
      <c r="A63" s="10" t="s">
        <v>129</v>
      </c>
      <c r="B63" s="67" t="s">
        <v>130</v>
      </c>
      <c r="C63" s="26" t="s">
        <v>164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8">
        <f t="shared" si="12"/>
        <v>0</v>
      </c>
      <c r="AU63" s="18">
        <f t="shared" si="12"/>
        <v>0</v>
      </c>
      <c r="AV63" s="18">
        <f t="shared" si="12"/>
        <v>0</v>
      </c>
      <c r="AW63" s="18">
        <f t="shared" si="11"/>
        <v>0</v>
      </c>
      <c r="AX63" s="18">
        <f t="shared" si="11"/>
        <v>0</v>
      </c>
      <c r="AY63" s="18">
        <f t="shared" si="11"/>
        <v>0</v>
      </c>
      <c r="AZ63" s="18">
        <f t="shared" si="11"/>
        <v>0</v>
      </c>
    </row>
    <row r="64" spans="1:52" ht="31.5">
      <c r="A64" s="10" t="s">
        <v>131</v>
      </c>
      <c r="B64" s="67" t="s">
        <v>132</v>
      </c>
      <c r="C64" s="26" t="s">
        <v>164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8">
        <f t="shared" si="12"/>
        <v>0</v>
      </c>
      <c r="AU64" s="18">
        <f t="shared" si="12"/>
        <v>0</v>
      </c>
      <c r="AV64" s="18">
        <f t="shared" si="12"/>
        <v>0</v>
      </c>
      <c r="AW64" s="18">
        <f t="shared" si="11"/>
        <v>0</v>
      </c>
      <c r="AX64" s="18">
        <f t="shared" si="11"/>
        <v>0</v>
      </c>
      <c r="AY64" s="18">
        <f t="shared" si="11"/>
        <v>0</v>
      </c>
      <c r="AZ64" s="18">
        <f t="shared" si="11"/>
        <v>0</v>
      </c>
    </row>
    <row r="65" spans="1:52" ht="47.25">
      <c r="A65" s="10" t="s">
        <v>133</v>
      </c>
      <c r="B65" s="67" t="s">
        <v>134</v>
      </c>
      <c r="C65" s="26" t="s">
        <v>164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8">
        <f t="shared" si="12"/>
        <v>0</v>
      </c>
      <c r="AU65" s="18">
        <f t="shared" si="12"/>
        <v>0</v>
      </c>
      <c r="AV65" s="18">
        <f t="shared" si="12"/>
        <v>0</v>
      </c>
      <c r="AW65" s="18">
        <f t="shared" si="11"/>
        <v>0</v>
      </c>
      <c r="AX65" s="18">
        <f t="shared" si="11"/>
        <v>0</v>
      </c>
      <c r="AY65" s="18">
        <f t="shared" si="11"/>
        <v>0</v>
      </c>
      <c r="AZ65" s="18">
        <f t="shared" si="11"/>
        <v>0</v>
      </c>
    </row>
    <row r="66" spans="1:52" ht="63">
      <c r="A66" s="10" t="s">
        <v>135</v>
      </c>
      <c r="B66" s="67" t="s">
        <v>136</v>
      </c>
      <c r="C66" s="26" t="s">
        <v>164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8">
        <f t="shared" si="12"/>
        <v>0</v>
      </c>
      <c r="AU66" s="18">
        <f t="shared" si="12"/>
        <v>0</v>
      </c>
      <c r="AV66" s="18">
        <f t="shared" si="12"/>
        <v>0</v>
      </c>
      <c r="AW66" s="18">
        <f t="shared" si="11"/>
        <v>0</v>
      </c>
      <c r="AX66" s="18">
        <f t="shared" si="11"/>
        <v>0</v>
      </c>
      <c r="AY66" s="18">
        <f t="shared" si="11"/>
        <v>0</v>
      </c>
      <c r="AZ66" s="18">
        <f t="shared" si="11"/>
        <v>0</v>
      </c>
    </row>
    <row r="67" spans="1:52" ht="63">
      <c r="A67" s="10" t="s">
        <v>137</v>
      </c>
      <c r="B67" s="67" t="s">
        <v>138</v>
      </c>
      <c r="C67" s="26" t="s">
        <v>164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8">
        <f t="shared" si="12"/>
        <v>0</v>
      </c>
      <c r="AU67" s="18">
        <f t="shared" si="12"/>
        <v>0</v>
      </c>
      <c r="AV67" s="18">
        <f t="shared" si="12"/>
        <v>0</v>
      </c>
      <c r="AW67" s="18">
        <f t="shared" si="11"/>
        <v>0</v>
      </c>
      <c r="AX67" s="18">
        <f t="shared" si="11"/>
        <v>0</v>
      </c>
      <c r="AY67" s="18">
        <f t="shared" si="11"/>
        <v>0</v>
      </c>
      <c r="AZ67" s="18">
        <f t="shared" si="11"/>
        <v>0</v>
      </c>
    </row>
    <row r="68" spans="1:52" ht="47.25">
      <c r="A68" s="10" t="s">
        <v>139</v>
      </c>
      <c r="B68" s="67" t="s">
        <v>140</v>
      </c>
      <c r="C68" s="26" t="s">
        <v>164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8">
        <f t="shared" si="12"/>
        <v>0</v>
      </c>
      <c r="AU68" s="18">
        <f t="shared" si="12"/>
        <v>0</v>
      </c>
      <c r="AV68" s="18">
        <f t="shared" si="12"/>
        <v>0</v>
      </c>
      <c r="AW68" s="18">
        <f t="shared" si="11"/>
        <v>0</v>
      </c>
      <c r="AX68" s="18">
        <f t="shared" si="11"/>
        <v>0</v>
      </c>
      <c r="AY68" s="18">
        <f t="shared" si="11"/>
        <v>0</v>
      </c>
      <c r="AZ68" s="18">
        <f t="shared" si="11"/>
        <v>0</v>
      </c>
    </row>
    <row r="69" spans="1:52" ht="63">
      <c r="A69" s="10" t="s">
        <v>141</v>
      </c>
      <c r="B69" s="67" t="s">
        <v>142</v>
      </c>
      <c r="C69" s="26" t="s">
        <v>164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8">
        <f t="shared" si="12"/>
        <v>0</v>
      </c>
      <c r="AU69" s="18">
        <f t="shared" si="12"/>
        <v>0</v>
      </c>
      <c r="AV69" s="18">
        <f t="shared" si="12"/>
        <v>0</v>
      </c>
      <c r="AW69" s="18">
        <f t="shared" si="11"/>
        <v>0</v>
      </c>
      <c r="AX69" s="18">
        <f t="shared" si="11"/>
        <v>0</v>
      </c>
      <c r="AY69" s="18">
        <f t="shared" si="11"/>
        <v>0</v>
      </c>
      <c r="AZ69" s="18">
        <f t="shared" si="11"/>
        <v>0</v>
      </c>
    </row>
    <row r="70" spans="1:52" ht="63">
      <c r="A70" s="10" t="s">
        <v>143</v>
      </c>
      <c r="B70" s="67" t="s">
        <v>144</v>
      </c>
      <c r="C70" s="26" t="s">
        <v>164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8">
        <f t="shared" si="12"/>
        <v>0</v>
      </c>
      <c r="AU70" s="18">
        <f t="shared" si="12"/>
        <v>0</v>
      </c>
      <c r="AV70" s="18">
        <f t="shared" si="12"/>
        <v>0</v>
      </c>
      <c r="AW70" s="18">
        <f t="shared" si="11"/>
        <v>0</v>
      </c>
      <c r="AX70" s="18">
        <f t="shared" si="11"/>
        <v>0</v>
      </c>
      <c r="AY70" s="18">
        <f t="shared" si="11"/>
        <v>0</v>
      </c>
      <c r="AZ70" s="18">
        <f t="shared" si="11"/>
        <v>0</v>
      </c>
    </row>
    <row r="71" spans="1:52" ht="31.5">
      <c r="A71" s="10" t="s">
        <v>145</v>
      </c>
      <c r="B71" s="67" t="s">
        <v>146</v>
      </c>
      <c r="C71" s="26" t="s">
        <v>164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8">
        <f t="shared" si="12"/>
        <v>0</v>
      </c>
      <c r="AU71" s="18">
        <f t="shared" si="12"/>
        <v>0</v>
      </c>
      <c r="AV71" s="18">
        <f t="shared" si="12"/>
        <v>0</v>
      </c>
      <c r="AW71" s="18">
        <f t="shared" si="11"/>
        <v>0</v>
      </c>
      <c r="AX71" s="18">
        <f t="shared" si="11"/>
        <v>0</v>
      </c>
      <c r="AY71" s="18">
        <f t="shared" si="11"/>
        <v>0</v>
      </c>
      <c r="AZ71" s="18">
        <f t="shared" si="11"/>
        <v>0</v>
      </c>
    </row>
    <row r="72" spans="1:52" ht="47.25">
      <c r="A72" s="10" t="s">
        <v>147</v>
      </c>
      <c r="B72" s="67" t="s">
        <v>148</v>
      </c>
      <c r="C72" s="26" t="s">
        <v>164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8">
        <f t="shared" si="12"/>
        <v>0</v>
      </c>
      <c r="AU72" s="18">
        <f t="shared" si="12"/>
        <v>0</v>
      </c>
      <c r="AV72" s="18">
        <f t="shared" si="12"/>
        <v>0</v>
      </c>
      <c r="AW72" s="18">
        <f t="shared" si="11"/>
        <v>0</v>
      </c>
      <c r="AX72" s="18">
        <f t="shared" si="11"/>
        <v>0</v>
      </c>
      <c r="AY72" s="18">
        <f t="shared" si="11"/>
        <v>0</v>
      </c>
      <c r="AZ72" s="18">
        <f t="shared" si="11"/>
        <v>0</v>
      </c>
    </row>
    <row r="73" spans="1:52" ht="63">
      <c r="A73" s="10" t="s">
        <v>149</v>
      </c>
      <c r="B73" s="67" t="s">
        <v>150</v>
      </c>
      <c r="C73" s="26" t="s">
        <v>164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8">
        <f t="shared" si="12"/>
        <v>0</v>
      </c>
      <c r="AU73" s="18">
        <f t="shared" si="12"/>
        <v>0</v>
      </c>
      <c r="AV73" s="18">
        <f t="shared" si="12"/>
        <v>0</v>
      </c>
      <c r="AW73" s="18">
        <f t="shared" si="11"/>
        <v>0</v>
      </c>
      <c r="AX73" s="18">
        <f t="shared" si="11"/>
        <v>0</v>
      </c>
      <c r="AY73" s="18">
        <f t="shared" si="11"/>
        <v>0</v>
      </c>
      <c r="AZ73" s="18">
        <f t="shared" si="11"/>
        <v>0</v>
      </c>
    </row>
    <row r="74" spans="1:52" ht="63">
      <c r="A74" s="10" t="s">
        <v>151</v>
      </c>
      <c r="B74" s="67" t="s">
        <v>152</v>
      </c>
      <c r="C74" s="26" t="s">
        <v>164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8">
        <f t="shared" si="12"/>
        <v>0</v>
      </c>
      <c r="AU74" s="18">
        <f t="shared" si="12"/>
        <v>0</v>
      </c>
      <c r="AV74" s="18">
        <f t="shared" si="12"/>
        <v>0</v>
      </c>
      <c r="AW74" s="18">
        <f t="shared" si="11"/>
        <v>0</v>
      </c>
      <c r="AX74" s="18">
        <f t="shared" si="11"/>
        <v>0</v>
      </c>
      <c r="AY74" s="18">
        <f t="shared" si="11"/>
        <v>0</v>
      </c>
      <c r="AZ74" s="18">
        <f t="shared" si="11"/>
        <v>0</v>
      </c>
    </row>
    <row r="75" spans="1:52" ht="63">
      <c r="A75" s="10" t="s">
        <v>153</v>
      </c>
      <c r="B75" s="67" t="s">
        <v>154</v>
      </c>
      <c r="C75" s="26" t="s">
        <v>164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8">
        <f t="shared" si="12"/>
        <v>0</v>
      </c>
      <c r="AU75" s="18">
        <f t="shared" si="12"/>
        <v>0</v>
      </c>
      <c r="AV75" s="18">
        <f t="shared" si="12"/>
        <v>0</v>
      </c>
      <c r="AW75" s="18">
        <f t="shared" si="11"/>
        <v>0</v>
      </c>
      <c r="AX75" s="18">
        <f t="shared" si="11"/>
        <v>0</v>
      </c>
      <c r="AY75" s="18">
        <f t="shared" si="11"/>
        <v>0</v>
      </c>
      <c r="AZ75" s="18">
        <f t="shared" si="11"/>
        <v>0</v>
      </c>
    </row>
    <row r="76" spans="1:52" ht="47.25">
      <c r="A76" s="10" t="s">
        <v>155</v>
      </c>
      <c r="B76" s="67" t="s">
        <v>156</v>
      </c>
      <c r="C76" s="26" t="s">
        <v>164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8">
        <f t="shared" si="12"/>
        <v>0</v>
      </c>
      <c r="AU76" s="18">
        <f t="shared" si="12"/>
        <v>0</v>
      </c>
      <c r="AV76" s="18">
        <f t="shared" si="12"/>
        <v>0</v>
      </c>
      <c r="AW76" s="18">
        <f t="shared" si="11"/>
        <v>0</v>
      </c>
      <c r="AX76" s="18">
        <f t="shared" si="11"/>
        <v>0</v>
      </c>
      <c r="AY76" s="18">
        <f t="shared" si="11"/>
        <v>0</v>
      </c>
      <c r="AZ76" s="18">
        <f t="shared" si="11"/>
        <v>0</v>
      </c>
    </row>
    <row r="77" spans="1:52" ht="47.25">
      <c r="A77" s="10" t="s">
        <v>157</v>
      </c>
      <c r="B77" s="67" t="s">
        <v>158</v>
      </c>
      <c r="C77" s="26" t="s">
        <v>164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8">
        <f t="shared" si="12"/>
        <v>0</v>
      </c>
      <c r="AU77" s="18">
        <f t="shared" si="12"/>
        <v>0</v>
      </c>
      <c r="AV77" s="18">
        <f t="shared" si="12"/>
        <v>0</v>
      </c>
      <c r="AW77" s="18">
        <f t="shared" si="11"/>
        <v>0</v>
      </c>
      <c r="AX77" s="18">
        <f t="shared" si="11"/>
        <v>0</v>
      </c>
      <c r="AY77" s="18">
        <f t="shared" si="11"/>
        <v>0</v>
      </c>
      <c r="AZ77" s="18">
        <f t="shared" si="11"/>
        <v>0</v>
      </c>
    </row>
    <row r="78" spans="1:52" ht="31.5">
      <c r="A78" s="10" t="s">
        <v>159</v>
      </c>
      <c r="B78" s="67" t="s">
        <v>160</v>
      </c>
      <c r="C78" s="26" t="s">
        <v>164</v>
      </c>
      <c r="D78" s="11">
        <f>SUM(D79:D81)</f>
        <v>0</v>
      </c>
      <c r="E78" s="11">
        <f aca="true" t="shared" si="13" ref="E78:AS78">SUM(E79:E81)</f>
        <v>0</v>
      </c>
      <c r="F78" s="11">
        <f t="shared" si="13"/>
        <v>0</v>
      </c>
      <c r="G78" s="11">
        <f t="shared" si="13"/>
        <v>0</v>
      </c>
      <c r="H78" s="11">
        <f t="shared" si="13"/>
        <v>0</v>
      </c>
      <c r="I78" s="11">
        <f t="shared" si="13"/>
        <v>0</v>
      </c>
      <c r="J78" s="11">
        <f t="shared" si="13"/>
        <v>7</v>
      </c>
      <c r="K78" s="11">
        <f t="shared" si="13"/>
        <v>0</v>
      </c>
      <c r="L78" s="11">
        <f t="shared" si="13"/>
        <v>0</v>
      </c>
      <c r="M78" s="11">
        <f t="shared" si="13"/>
        <v>0</v>
      </c>
      <c r="N78" s="11">
        <f t="shared" si="13"/>
        <v>0</v>
      </c>
      <c r="O78" s="11">
        <f t="shared" si="13"/>
        <v>0</v>
      </c>
      <c r="P78" s="11">
        <f t="shared" si="13"/>
        <v>0</v>
      </c>
      <c r="Q78" s="11">
        <f t="shared" si="13"/>
        <v>0</v>
      </c>
      <c r="R78" s="11">
        <f t="shared" si="13"/>
        <v>0</v>
      </c>
      <c r="S78" s="11">
        <f t="shared" si="13"/>
        <v>0</v>
      </c>
      <c r="T78" s="11">
        <f t="shared" si="13"/>
        <v>0</v>
      </c>
      <c r="U78" s="11">
        <f t="shared" si="13"/>
        <v>0</v>
      </c>
      <c r="V78" s="11">
        <f t="shared" si="13"/>
        <v>0</v>
      </c>
      <c r="W78" s="11">
        <f t="shared" si="13"/>
        <v>0</v>
      </c>
      <c r="X78" s="11">
        <f t="shared" si="13"/>
        <v>7</v>
      </c>
      <c r="Y78" s="11">
        <f t="shared" si="13"/>
        <v>0</v>
      </c>
      <c r="Z78" s="11">
        <f t="shared" si="13"/>
        <v>0</v>
      </c>
      <c r="AA78" s="11">
        <f t="shared" si="13"/>
        <v>0</v>
      </c>
      <c r="AB78" s="11">
        <f t="shared" si="13"/>
        <v>0</v>
      </c>
      <c r="AC78" s="11">
        <f t="shared" si="13"/>
        <v>0</v>
      </c>
      <c r="AD78" s="11">
        <f t="shared" si="13"/>
        <v>0</v>
      </c>
      <c r="AE78" s="11">
        <f t="shared" si="13"/>
        <v>0</v>
      </c>
      <c r="AF78" s="11">
        <f t="shared" si="13"/>
        <v>0</v>
      </c>
      <c r="AG78" s="11">
        <f t="shared" si="13"/>
        <v>0</v>
      </c>
      <c r="AH78" s="11">
        <f t="shared" si="13"/>
        <v>0</v>
      </c>
      <c r="AI78" s="11">
        <f t="shared" si="13"/>
        <v>0</v>
      </c>
      <c r="AJ78" s="11">
        <f t="shared" si="13"/>
        <v>0</v>
      </c>
      <c r="AK78" s="11">
        <f t="shared" si="13"/>
        <v>0</v>
      </c>
      <c r="AL78" s="11">
        <f t="shared" si="13"/>
        <v>0</v>
      </c>
      <c r="AM78" s="11">
        <f t="shared" si="13"/>
        <v>0</v>
      </c>
      <c r="AN78" s="11">
        <f t="shared" si="13"/>
        <v>0</v>
      </c>
      <c r="AO78" s="11">
        <f t="shared" si="13"/>
        <v>0</v>
      </c>
      <c r="AP78" s="11">
        <f t="shared" si="13"/>
        <v>0</v>
      </c>
      <c r="AQ78" s="11">
        <f t="shared" si="13"/>
        <v>0</v>
      </c>
      <c r="AR78" s="11">
        <f t="shared" si="13"/>
        <v>0</v>
      </c>
      <c r="AS78" s="11">
        <f t="shared" si="13"/>
        <v>0</v>
      </c>
      <c r="AT78" s="18">
        <f t="shared" si="12"/>
        <v>0</v>
      </c>
      <c r="AU78" s="18">
        <f t="shared" si="12"/>
        <v>0</v>
      </c>
      <c r="AV78" s="18">
        <f t="shared" si="12"/>
        <v>0</v>
      </c>
      <c r="AW78" s="18">
        <f t="shared" si="11"/>
        <v>0</v>
      </c>
      <c r="AX78" s="18">
        <f t="shared" si="11"/>
        <v>0</v>
      </c>
      <c r="AY78" s="18">
        <f t="shared" si="11"/>
        <v>0</v>
      </c>
      <c r="AZ78" s="18">
        <f t="shared" si="11"/>
        <v>7</v>
      </c>
    </row>
    <row r="79" spans="1:52" ht="47.25">
      <c r="A79" s="10" t="s">
        <v>159</v>
      </c>
      <c r="B79" s="67" t="s">
        <v>161</v>
      </c>
      <c r="C79" s="26" t="s">
        <v>176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35">
        <v>1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1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8">
        <f t="shared" si="12"/>
        <v>0</v>
      </c>
      <c r="AU79" s="18">
        <f t="shared" si="12"/>
        <v>0</v>
      </c>
      <c r="AV79" s="18">
        <f t="shared" si="12"/>
        <v>0</v>
      </c>
      <c r="AW79" s="18">
        <f t="shared" si="11"/>
        <v>0</v>
      </c>
      <c r="AX79" s="18">
        <f t="shared" si="11"/>
        <v>0</v>
      </c>
      <c r="AY79" s="18">
        <f t="shared" si="11"/>
        <v>0</v>
      </c>
      <c r="AZ79" s="18">
        <f t="shared" si="11"/>
        <v>1</v>
      </c>
    </row>
    <row r="80" spans="1:52" ht="47.25">
      <c r="A80" s="10" t="s">
        <v>159</v>
      </c>
      <c r="B80" s="67" t="s">
        <v>162</v>
      </c>
      <c r="C80" s="26" t="s">
        <v>177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35">
        <v>1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1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8">
        <f t="shared" si="12"/>
        <v>0</v>
      </c>
      <c r="AU80" s="18">
        <f t="shared" si="12"/>
        <v>0</v>
      </c>
      <c r="AV80" s="18">
        <f t="shared" si="12"/>
        <v>0</v>
      </c>
      <c r="AW80" s="18">
        <f t="shared" si="11"/>
        <v>0</v>
      </c>
      <c r="AX80" s="18">
        <f t="shared" si="11"/>
        <v>0</v>
      </c>
      <c r="AY80" s="18">
        <f t="shared" si="11"/>
        <v>0</v>
      </c>
      <c r="AZ80" s="18">
        <f t="shared" si="11"/>
        <v>1</v>
      </c>
    </row>
    <row r="81" spans="1:52" ht="157.5">
      <c r="A81" s="10" t="s">
        <v>159</v>
      </c>
      <c r="B81" s="67" t="s">
        <v>163</v>
      </c>
      <c r="C81" s="26" t="s">
        <v>178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35">
        <v>5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5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8">
        <f t="shared" si="12"/>
        <v>0</v>
      </c>
      <c r="AU81" s="18">
        <f t="shared" si="12"/>
        <v>0</v>
      </c>
      <c r="AV81" s="18">
        <f t="shared" si="12"/>
        <v>0</v>
      </c>
      <c r="AW81" s="18">
        <f t="shared" si="11"/>
        <v>0</v>
      </c>
      <c r="AX81" s="18">
        <f t="shared" si="11"/>
        <v>0</v>
      </c>
      <c r="AY81" s="18">
        <f t="shared" si="11"/>
        <v>0</v>
      </c>
      <c r="AZ81" s="18">
        <f t="shared" si="11"/>
        <v>5</v>
      </c>
    </row>
    <row r="82" spans="1:52" ht="15.75">
      <c r="A82" s="3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ht="15.75">
      <c r="A83" s="3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</sheetData>
  <sheetProtection/>
  <mergeCells count="23">
    <mergeCell ref="AT12:AZ12"/>
    <mergeCell ref="D12:J12"/>
    <mergeCell ref="K12:Q12"/>
    <mergeCell ref="R12:X12"/>
    <mergeCell ref="Y12:AE12"/>
    <mergeCell ref="AF12:AL12"/>
    <mergeCell ref="AM12:AS12"/>
    <mergeCell ref="K11:Q11"/>
    <mergeCell ref="R11:X11"/>
    <mergeCell ref="Y11:AE11"/>
    <mergeCell ref="AF11:AL11"/>
    <mergeCell ref="AM11:AS11"/>
    <mergeCell ref="AT11:AZ11"/>
    <mergeCell ref="A4:AZ4"/>
    <mergeCell ref="A5:AZ5"/>
    <mergeCell ref="A7:AZ7"/>
    <mergeCell ref="A8:AZ8"/>
    <mergeCell ref="A9:AE9"/>
    <mergeCell ref="A10:A13"/>
    <mergeCell ref="B10:B13"/>
    <mergeCell ref="C10:C13"/>
    <mergeCell ref="D10:J11"/>
    <mergeCell ref="K10:AZ10"/>
  </mergeCells>
  <printOptions horizontalCentered="1"/>
  <pageMargins left="0.31496062992125984" right="0.31496062992125984" top="0.5511811023622047" bottom="0.35433070866141736" header="0.31496062992125984" footer="0.31496062992125984"/>
  <pageSetup fitToHeight="0" horizontalDpi="600" verticalDpi="600" orientation="landscape" paperSize="8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="60" zoomScaleNormal="60" zoomScalePageLayoutView="0" workbookViewId="0" topLeftCell="A1">
      <selection activeCell="B18" sqref="B18"/>
    </sheetView>
  </sheetViews>
  <sheetFormatPr defaultColWidth="9.00390625" defaultRowHeight="12.75"/>
  <cols>
    <col min="1" max="1" width="10.00390625" style="80" customWidth="1"/>
    <col min="2" max="2" width="71.75390625" style="80" customWidth="1"/>
    <col min="3" max="3" width="20.625" style="80" customWidth="1"/>
    <col min="4" max="4" width="18.00390625" style="80" customWidth="1"/>
    <col min="5" max="5" width="17.25390625" style="80" customWidth="1"/>
    <col min="6" max="6" width="18.25390625" style="80" customWidth="1"/>
    <col min="7" max="7" width="18.375" style="80" customWidth="1"/>
    <col min="8" max="8" width="16.75390625" style="80" customWidth="1"/>
    <col min="9" max="16384" width="9.125" style="80" customWidth="1"/>
  </cols>
  <sheetData>
    <row r="1" ht="15.75">
      <c r="H1" s="61" t="s">
        <v>501</v>
      </c>
    </row>
    <row r="2" spans="6:8" ht="15.75">
      <c r="F2" s="62"/>
      <c r="H2" s="62" t="s">
        <v>488</v>
      </c>
    </row>
    <row r="3" ht="15.75">
      <c r="H3" s="62" t="s">
        <v>489</v>
      </c>
    </row>
    <row r="4" ht="15.75">
      <c r="O4" s="81"/>
    </row>
    <row r="5" spans="1:8" ht="15.75">
      <c r="A5" s="134" t="s">
        <v>364</v>
      </c>
      <c r="B5" s="134"/>
      <c r="C5" s="134"/>
      <c r="D5" s="134"/>
      <c r="E5" s="134"/>
      <c r="F5" s="134"/>
      <c r="G5" s="134"/>
      <c r="H5" s="134"/>
    </row>
    <row r="6" ht="13.5" customHeight="1">
      <c r="D6" s="82"/>
    </row>
    <row r="7" spans="1:8" ht="15.75">
      <c r="A7" s="134" t="s">
        <v>483</v>
      </c>
      <c r="B7" s="134"/>
      <c r="C7" s="134"/>
      <c r="D7" s="134"/>
      <c r="E7" s="134"/>
      <c r="F7" s="134"/>
      <c r="G7" s="134"/>
      <c r="H7" s="134"/>
    </row>
    <row r="8" ht="9.75" customHeight="1">
      <c r="D8" s="82"/>
    </row>
    <row r="9" spans="1:8" ht="15.75">
      <c r="A9" s="134" t="s">
        <v>180</v>
      </c>
      <c r="B9" s="134"/>
      <c r="C9" s="134"/>
      <c r="D9" s="134"/>
      <c r="E9" s="134"/>
      <c r="F9" s="134"/>
      <c r="G9" s="134"/>
      <c r="H9" s="134"/>
    </row>
    <row r="10" spans="1:8" ht="15.75">
      <c r="A10" s="134" t="s">
        <v>2</v>
      </c>
      <c r="B10" s="134"/>
      <c r="C10" s="134"/>
      <c r="D10" s="134"/>
      <c r="E10" s="134"/>
      <c r="F10" s="134"/>
      <c r="G10" s="134"/>
      <c r="H10" s="134"/>
    </row>
    <row r="11" spans="1:8" ht="10.5" customHeight="1">
      <c r="A11" s="134"/>
      <c r="B11" s="134"/>
      <c r="C11" s="134"/>
      <c r="D11" s="134"/>
      <c r="E11" s="134"/>
      <c r="F11" s="134"/>
      <c r="G11" s="134"/>
      <c r="H11" s="134"/>
    </row>
    <row r="12" spans="1:8" ht="15.75">
      <c r="A12" s="134" t="s">
        <v>502</v>
      </c>
      <c r="B12" s="134"/>
      <c r="C12" s="134"/>
      <c r="D12" s="134"/>
      <c r="E12" s="134"/>
      <c r="F12" s="134"/>
      <c r="G12" s="134"/>
      <c r="H12" s="134"/>
    </row>
    <row r="13" spans="1:8" ht="22.5" customHeight="1">
      <c r="A13" s="135" t="s">
        <v>484</v>
      </c>
      <c r="B13" s="135" t="s">
        <v>385</v>
      </c>
      <c r="C13" s="83" t="s">
        <v>266</v>
      </c>
      <c r="D13" s="83" t="s">
        <v>267</v>
      </c>
      <c r="E13" s="83" t="s">
        <v>268</v>
      </c>
      <c r="F13" s="83" t="s">
        <v>269</v>
      </c>
      <c r="G13" s="83" t="s">
        <v>270</v>
      </c>
      <c r="H13" s="83" t="s">
        <v>271</v>
      </c>
    </row>
    <row r="14" spans="1:8" ht="33.75" customHeight="1">
      <c r="A14" s="135"/>
      <c r="B14" s="135"/>
      <c r="C14" s="83" t="s">
        <v>200</v>
      </c>
      <c r="D14" s="83" t="s">
        <v>200</v>
      </c>
      <c r="E14" s="83" t="s">
        <v>200</v>
      </c>
      <c r="F14" s="83" t="s">
        <v>200</v>
      </c>
      <c r="G14" s="83" t="s">
        <v>200</v>
      </c>
      <c r="H14" s="83" t="s">
        <v>11</v>
      </c>
    </row>
    <row r="15" spans="1:8" ht="15.75">
      <c r="A15" s="83">
        <v>1</v>
      </c>
      <c r="B15" s="83">
        <v>2</v>
      </c>
      <c r="C15" s="84" t="s">
        <v>386</v>
      </c>
      <c r="D15" s="84" t="s">
        <v>387</v>
      </c>
      <c r="E15" s="84" t="s">
        <v>388</v>
      </c>
      <c r="F15" s="84" t="s">
        <v>389</v>
      </c>
      <c r="G15" s="84" t="s">
        <v>390</v>
      </c>
      <c r="H15" s="83">
        <v>4</v>
      </c>
    </row>
    <row r="16" spans="1:8" ht="15.75">
      <c r="A16" s="136" t="s">
        <v>485</v>
      </c>
      <c r="B16" s="136"/>
      <c r="C16" s="88">
        <v>6.5724</v>
      </c>
      <c r="D16" s="89">
        <v>27.6252</v>
      </c>
      <c r="E16" s="89">
        <v>27.177599999999998</v>
      </c>
      <c r="F16" s="89">
        <v>27.5028</v>
      </c>
      <c r="G16" s="89">
        <v>25.116</v>
      </c>
      <c r="H16" s="90">
        <f>SUM(C16,D16,E16,F16,G16)</f>
        <v>113.994</v>
      </c>
    </row>
    <row r="17" spans="1:8" ht="15.75">
      <c r="A17" s="87" t="s">
        <v>391</v>
      </c>
      <c r="B17" s="55" t="s">
        <v>392</v>
      </c>
      <c r="C17" s="91">
        <v>6.5724</v>
      </c>
      <c r="D17" s="91">
        <v>27.6252</v>
      </c>
      <c r="E17" s="90">
        <v>27.177599999999998</v>
      </c>
      <c r="F17" s="90">
        <v>27.5028</v>
      </c>
      <c r="G17" s="90">
        <v>25.116</v>
      </c>
      <c r="H17" s="90">
        <f>SUM(C17,D17,E17,F17,G17)</f>
        <v>113.994</v>
      </c>
    </row>
    <row r="18" spans="1:8" ht="15.75">
      <c r="A18" s="85" t="s">
        <v>69</v>
      </c>
      <c r="B18" s="50" t="s">
        <v>393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</row>
    <row r="19" spans="1:8" ht="31.5">
      <c r="A19" s="85" t="s">
        <v>71</v>
      </c>
      <c r="B19" s="51" t="s">
        <v>394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</row>
    <row r="20" spans="1:8" ht="15.75">
      <c r="A20" s="85" t="s">
        <v>73</v>
      </c>
      <c r="B20" s="52" t="s">
        <v>395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</row>
    <row r="21" spans="1:8" ht="31.5">
      <c r="A21" s="85" t="s">
        <v>396</v>
      </c>
      <c r="B21" s="53" t="s">
        <v>397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</row>
    <row r="22" spans="1:8" ht="31.5">
      <c r="A22" s="85" t="s">
        <v>398</v>
      </c>
      <c r="B22" s="53" t="s">
        <v>399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</row>
    <row r="23" spans="1:8" ht="31.5">
      <c r="A23" s="85" t="s">
        <v>400</v>
      </c>
      <c r="B23" s="53" t="s">
        <v>401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</row>
    <row r="24" spans="1:8" ht="15.75">
      <c r="A24" s="85" t="s">
        <v>75</v>
      </c>
      <c r="B24" s="52" t="s">
        <v>402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</row>
    <row r="25" spans="1:8" ht="15.75">
      <c r="A25" s="85" t="s">
        <v>77</v>
      </c>
      <c r="B25" s="52" t="s">
        <v>403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</row>
    <row r="26" spans="1:8" ht="15.75">
      <c r="A26" s="85" t="s">
        <v>404</v>
      </c>
      <c r="B26" s="52" t="s">
        <v>405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</row>
    <row r="27" spans="1:8" ht="15.75">
      <c r="A27" s="85" t="s">
        <v>406</v>
      </c>
      <c r="B27" s="52" t="s">
        <v>407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</row>
    <row r="28" spans="1:8" ht="31.5">
      <c r="A28" s="85" t="s">
        <v>408</v>
      </c>
      <c r="B28" s="53" t="s">
        <v>409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</row>
    <row r="29" spans="1:8" ht="15.75">
      <c r="A29" s="85" t="s">
        <v>410</v>
      </c>
      <c r="B29" s="53" t="s">
        <v>411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</row>
    <row r="30" spans="1:8" ht="15.75">
      <c r="A30" s="85" t="s">
        <v>412</v>
      </c>
      <c r="B30" s="53" t="s">
        <v>413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</row>
    <row r="31" spans="1:8" ht="15.75">
      <c r="A31" s="85" t="s">
        <v>414</v>
      </c>
      <c r="B31" s="53" t="s">
        <v>411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</row>
    <row r="32" spans="1:8" ht="15.75">
      <c r="A32" s="85" t="s">
        <v>415</v>
      </c>
      <c r="B32" s="52" t="s">
        <v>416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</row>
    <row r="33" spans="1:8" ht="15.75">
      <c r="A33" s="85" t="s">
        <v>417</v>
      </c>
      <c r="B33" s="52" t="s">
        <v>418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</row>
    <row r="34" spans="1:8" ht="31.5">
      <c r="A34" s="85" t="s">
        <v>419</v>
      </c>
      <c r="B34" s="52" t="s">
        <v>420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</row>
    <row r="35" spans="1:8" ht="15.75">
      <c r="A35" s="85" t="s">
        <v>421</v>
      </c>
      <c r="B35" s="53" t="s">
        <v>422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</row>
    <row r="36" spans="1:8" ht="15.75">
      <c r="A36" s="85" t="s">
        <v>423</v>
      </c>
      <c r="B36" s="54" t="s">
        <v>424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</row>
    <row r="37" spans="1:8" ht="31.5">
      <c r="A37" s="85" t="s">
        <v>79</v>
      </c>
      <c r="B37" s="51" t="s">
        <v>425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</row>
    <row r="38" spans="1:8" ht="31.5">
      <c r="A38" s="85" t="s">
        <v>81</v>
      </c>
      <c r="B38" s="52" t="s">
        <v>397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</row>
    <row r="39" spans="1:8" ht="31.5">
      <c r="A39" s="85" t="s">
        <v>83</v>
      </c>
      <c r="B39" s="52" t="s">
        <v>399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</row>
    <row r="40" spans="1:8" ht="31.5">
      <c r="A40" s="85" t="s">
        <v>426</v>
      </c>
      <c r="B40" s="52" t="s">
        <v>401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</row>
    <row r="41" spans="1:8" ht="15.75">
      <c r="A41" s="85" t="s">
        <v>85</v>
      </c>
      <c r="B41" s="51" t="s">
        <v>427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</row>
    <row r="42" spans="1:8" ht="15.75">
      <c r="A42" s="85" t="s">
        <v>100</v>
      </c>
      <c r="B42" s="50" t="s">
        <v>428</v>
      </c>
      <c r="C42" s="92">
        <v>5.477</v>
      </c>
      <c r="D42" s="90">
        <v>23.021</v>
      </c>
      <c r="E42" s="90">
        <v>22.648</v>
      </c>
      <c r="F42" s="90">
        <v>22.919</v>
      </c>
      <c r="G42" s="90">
        <v>20.93</v>
      </c>
      <c r="H42" s="92">
        <f>SUM(C42:G42)</f>
        <v>94.995</v>
      </c>
    </row>
    <row r="43" spans="1:8" ht="31.5">
      <c r="A43" s="85" t="s">
        <v>102</v>
      </c>
      <c r="B43" s="51" t="s">
        <v>429</v>
      </c>
      <c r="C43" s="90">
        <v>5.477</v>
      </c>
      <c r="D43" s="90">
        <v>12.1</v>
      </c>
      <c r="E43" s="90">
        <v>12.1</v>
      </c>
      <c r="F43" s="90">
        <v>12.1</v>
      </c>
      <c r="G43" s="90">
        <v>12.1</v>
      </c>
      <c r="H43" s="92">
        <f>SUM(C43:G43)</f>
        <v>53.877</v>
      </c>
    </row>
    <row r="44" spans="1:8" ht="15.75">
      <c r="A44" s="85" t="s">
        <v>104</v>
      </c>
      <c r="B44" s="52" t="s">
        <v>430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</row>
    <row r="45" spans="1:8" ht="31.5">
      <c r="A45" s="85" t="s">
        <v>431</v>
      </c>
      <c r="B45" s="52" t="s">
        <v>397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</row>
    <row r="46" spans="1:8" ht="31.5">
      <c r="A46" s="85" t="s">
        <v>432</v>
      </c>
      <c r="B46" s="52" t="s">
        <v>399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</row>
    <row r="47" spans="1:8" ht="31.5">
      <c r="A47" s="85" t="s">
        <v>433</v>
      </c>
      <c r="B47" s="52" t="s">
        <v>401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</row>
    <row r="48" spans="1:8" ht="15.75">
      <c r="A48" s="85" t="s">
        <v>110</v>
      </c>
      <c r="B48" s="52" t="s">
        <v>434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</row>
    <row r="49" spans="1:8" ht="15.75">
      <c r="A49" s="85" t="s">
        <v>435</v>
      </c>
      <c r="B49" s="52" t="s">
        <v>436</v>
      </c>
      <c r="C49" s="90">
        <v>5.477</v>
      </c>
      <c r="D49" s="90">
        <v>12.1</v>
      </c>
      <c r="E49" s="90">
        <v>12.1</v>
      </c>
      <c r="F49" s="90">
        <v>12.1</v>
      </c>
      <c r="G49" s="90">
        <v>12.1</v>
      </c>
      <c r="H49" s="92">
        <f>SUM(C49:G49)</f>
        <v>53.877</v>
      </c>
    </row>
    <row r="50" spans="1:8" ht="15.75">
      <c r="A50" s="85" t="s">
        <v>437</v>
      </c>
      <c r="B50" s="52" t="s">
        <v>438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</row>
    <row r="51" spans="1:8" ht="15.75">
      <c r="A51" s="85" t="s">
        <v>439</v>
      </c>
      <c r="B51" s="52" t="s">
        <v>440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</row>
    <row r="52" spans="1:8" ht="15.75">
      <c r="A52" s="85" t="s">
        <v>441</v>
      </c>
      <c r="B52" s="52" t="s">
        <v>418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</row>
    <row r="53" spans="1:8" ht="31.5">
      <c r="A53" s="85" t="s">
        <v>442</v>
      </c>
      <c r="B53" s="52" t="s">
        <v>443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</row>
    <row r="54" spans="1:8" ht="15.75">
      <c r="A54" s="85" t="s">
        <v>444</v>
      </c>
      <c r="B54" s="53" t="s">
        <v>422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</row>
    <row r="55" spans="1:8" ht="15.75">
      <c r="A55" s="85" t="s">
        <v>445</v>
      </c>
      <c r="B55" s="54" t="s">
        <v>424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</row>
    <row r="56" spans="1:8" ht="15.75">
      <c r="A56" s="85" t="s">
        <v>113</v>
      </c>
      <c r="B56" s="51" t="s">
        <v>446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</row>
    <row r="57" spans="1:8" ht="31.5">
      <c r="A57" s="85" t="s">
        <v>125</v>
      </c>
      <c r="B57" s="51" t="s">
        <v>447</v>
      </c>
      <c r="C57" s="86">
        <v>0</v>
      </c>
      <c r="D57" s="92">
        <v>10.921</v>
      </c>
      <c r="E57" s="92">
        <v>10.548</v>
      </c>
      <c r="F57" s="92">
        <v>10.819</v>
      </c>
      <c r="G57" s="92">
        <v>8.83</v>
      </c>
      <c r="H57" s="92">
        <f>SUM(C57:G57)</f>
        <v>41.118</v>
      </c>
    </row>
    <row r="58" spans="1:8" ht="31.5">
      <c r="A58" s="85" t="s">
        <v>127</v>
      </c>
      <c r="B58" s="52" t="s">
        <v>430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</row>
    <row r="59" spans="1:8" ht="31.5">
      <c r="A59" s="85" t="s">
        <v>448</v>
      </c>
      <c r="B59" s="52" t="s">
        <v>397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</row>
    <row r="60" spans="1:8" ht="31.5">
      <c r="A60" s="85" t="s">
        <v>449</v>
      </c>
      <c r="B60" s="52" t="s">
        <v>399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</row>
    <row r="61" spans="1:8" ht="31.5">
      <c r="A61" s="85" t="s">
        <v>450</v>
      </c>
      <c r="B61" s="52" t="s">
        <v>401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</row>
    <row r="62" spans="1:8" ht="15.75">
      <c r="A62" s="85" t="s">
        <v>129</v>
      </c>
      <c r="B62" s="52" t="s">
        <v>434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</row>
    <row r="63" spans="1:8" ht="15.75">
      <c r="A63" s="85" t="s">
        <v>131</v>
      </c>
      <c r="B63" s="52" t="s">
        <v>436</v>
      </c>
      <c r="C63" s="86">
        <v>0</v>
      </c>
      <c r="D63" s="92">
        <v>10.921</v>
      </c>
      <c r="E63" s="92">
        <v>10.548</v>
      </c>
      <c r="F63" s="92">
        <v>10.819</v>
      </c>
      <c r="G63" s="92">
        <v>8.83</v>
      </c>
      <c r="H63" s="92">
        <f>SUM(C63:G63)</f>
        <v>41.118</v>
      </c>
    </row>
    <row r="64" spans="1:8" ht="31.5">
      <c r="A64" s="85" t="s">
        <v>133</v>
      </c>
      <c r="B64" s="52" t="s">
        <v>438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</row>
    <row r="65" spans="1:8" ht="15.75">
      <c r="A65" s="85" t="s">
        <v>135</v>
      </c>
      <c r="B65" s="52" t="s">
        <v>440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</row>
    <row r="66" spans="1:8" ht="15.75">
      <c r="A66" s="85" t="s">
        <v>137</v>
      </c>
      <c r="B66" s="52" t="s">
        <v>418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</row>
    <row r="67" spans="1:8" ht="31.5">
      <c r="A67" s="85" t="s">
        <v>139</v>
      </c>
      <c r="B67" s="52" t="s">
        <v>443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</row>
    <row r="68" spans="1:8" ht="15.75">
      <c r="A68" s="85" t="s">
        <v>451</v>
      </c>
      <c r="B68" s="54" t="s">
        <v>422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</row>
    <row r="69" spans="1:8" ht="15.75">
      <c r="A69" s="85" t="s">
        <v>452</v>
      </c>
      <c r="B69" s="54" t="s">
        <v>424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</row>
    <row r="70" spans="1:8" ht="15.75">
      <c r="A70" s="85" t="s">
        <v>149</v>
      </c>
      <c r="B70" s="50" t="s">
        <v>453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</row>
    <row r="71" spans="1:8" ht="15.75">
      <c r="A71" s="85" t="s">
        <v>155</v>
      </c>
      <c r="B71" s="50" t="s">
        <v>454</v>
      </c>
      <c r="C71" s="92">
        <v>1.0954000000000002</v>
      </c>
      <c r="D71" s="92">
        <v>4.6042</v>
      </c>
      <c r="E71" s="92">
        <v>4.5296</v>
      </c>
      <c r="F71" s="92">
        <v>4.5838</v>
      </c>
      <c r="G71" s="92">
        <v>4.186</v>
      </c>
      <c r="H71" s="92">
        <f>SUM(C71,D71,E71,F71,G71)</f>
        <v>18.999000000000002</v>
      </c>
    </row>
    <row r="72" spans="1:8" ht="15.75">
      <c r="A72" s="85" t="s">
        <v>455</v>
      </c>
      <c r="B72" s="51" t="s">
        <v>456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</row>
    <row r="73" spans="1:8" ht="15.75">
      <c r="A73" s="85" t="s">
        <v>457</v>
      </c>
      <c r="B73" s="51" t="s">
        <v>458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</row>
    <row r="74" spans="1:8" ht="15.75">
      <c r="A74" s="87" t="s">
        <v>459</v>
      </c>
      <c r="B74" s="55" t="s">
        <v>460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</row>
    <row r="75" spans="1:8" ht="15.75">
      <c r="A75" s="85" t="s">
        <v>461</v>
      </c>
      <c r="B75" s="50" t="s">
        <v>462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</row>
    <row r="76" spans="1:8" ht="15.75">
      <c r="A76" s="85" t="s">
        <v>463</v>
      </c>
      <c r="B76" s="50" t="s">
        <v>464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</row>
    <row r="77" spans="1:8" ht="15.75">
      <c r="A77" s="85" t="s">
        <v>465</v>
      </c>
      <c r="B77" s="50" t="s">
        <v>466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</row>
    <row r="78" spans="1:8" ht="15.75">
      <c r="A78" s="85" t="s">
        <v>467</v>
      </c>
      <c r="B78" s="50" t="s">
        <v>468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</row>
    <row r="79" spans="1:8" ht="15.75">
      <c r="A79" s="85" t="s">
        <v>469</v>
      </c>
      <c r="B79" s="50" t="s">
        <v>470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</row>
    <row r="80" spans="1:8" ht="15.75">
      <c r="A80" s="85" t="s">
        <v>471</v>
      </c>
      <c r="B80" s="51" t="s">
        <v>472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</row>
    <row r="81" spans="1:8" ht="31.5">
      <c r="A81" s="85" t="s">
        <v>473</v>
      </c>
      <c r="B81" s="52" t="s">
        <v>474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</row>
    <row r="82" spans="1:8" ht="31.5">
      <c r="A82" s="85" t="s">
        <v>475</v>
      </c>
      <c r="B82" s="51" t="s">
        <v>476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86">
        <v>0</v>
      </c>
    </row>
    <row r="83" spans="1:8" ht="47.25">
      <c r="A83" s="85" t="s">
        <v>477</v>
      </c>
      <c r="B83" s="52" t="s">
        <v>478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86">
        <v>0</v>
      </c>
    </row>
    <row r="84" spans="1:8" ht="15.75">
      <c r="A84" s="85" t="s">
        <v>479</v>
      </c>
      <c r="B84" s="50" t="s">
        <v>480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86">
        <v>0</v>
      </c>
    </row>
    <row r="85" spans="1:8" ht="15.75">
      <c r="A85" s="85" t="s">
        <v>481</v>
      </c>
      <c r="B85" s="50" t="s">
        <v>482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  <c r="H85" s="86">
        <v>0</v>
      </c>
    </row>
  </sheetData>
  <sheetProtection/>
  <mergeCells count="9">
    <mergeCell ref="A11:H11"/>
    <mergeCell ref="A12:H12"/>
    <mergeCell ref="A13:A14"/>
    <mergeCell ref="B13:B14"/>
    <mergeCell ref="A16:B16"/>
    <mergeCell ref="A5:H5"/>
    <mergeCell ref="A7:H7"/>
    <mergeCell ref="A9:H9"/>
    <mergeCell ref="A10:H10"/>
  </mergeCells>
  <printOptions horizontalCentered="1"/>
  <pageMargins left="0.5118110236220472" right="0.7086614173228347" top="0.5511811023622047" bottom="0.5511811023622047" header="0.31496062992125984" footer="0.31496062992125984"/>
  <pageSetup fitToHeight="1" fitToWidth="1"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0"/>
  <sheetViews>
    <sheetView zoomScale="70" zoomScaleNormal="70" zoomScalePageLayoutView="0" workbookViewId="0" topLeftCell="A67">
      <selection activeCell="C10" sqref="C10:C12"/>
    </sheetView>
  </sheetViews>
  <sheetFormatPr defaultColWidth="9.00390625" defaultRowHeight="12.75"/>
  <cols>
    <col min="1" max="1" width="12.375" style="1" customWidth="1"/>
    <col min="2" max="2" width="49.25390625" style="1" customWidth="1"/>
    <col min="3" max="3" width="25.125" style="1" customWidth="1"/>
    <col min="4" max="4" width="7.75390625" style="1" customWidth="1"/>
    <col min="5" max="5" width="14.875" style="1" customWidth="1"/>
    <col min="6" max="6" width="26.00390625" style="1" customWidth="1"/>
    <col min="7" max="7" width="9.625" style="1" customWidth="1"/>
    <col min="8" max="8" width="8.625" style="1" customWidth="1"/>
    <col min="9" max="9" width="10.875" style="1" customWidth="1"/>
    <col min="10" max="10" width="10.00390625" style="1" customWidth="1"/>
    <col min="11" max="11" width="10.625" style="1" customWidth="1"/>
    <col min="12" max="12" width="13.375" style="1" customWidth="1"/>
    <col min="13" max="13" width="14.00390625" style="1" customWidth="1"/>
    <col min="14" max="19" width="19.00390625" style="1" customWidth="1"/>
    <col min="20" max="20" width="8.25390625" style="1" customWidth="1"/>
    <col min="21" max="21" width="11.25390625" style="1" customWidth="1"/>
    <col min="22" max="22" width="8.125" style="1" customWidth="1"/>
    <col min="23" max="23" width="6.875" style="1" customWidth="1"/>
    <col min="24" max="24" width="9.625" style="1" customWidth="1"/>
    <col min="25" max="25" width="6.375" style="1" customWidth="1"/>
    <col min="26" max="26" width="8.375" style="1" customWidth="1"/>
    <col min="27" max="27" width="11.375" style="1" customWidth="1"/>
    <col min="28" max="28" width="9.00390625" style="1" customWidth="1"/>
    <col min="29" max="29" width="7.75390625" style="1" customWidth="1"/>
    <col min="30" max="30" width="10.25390625" style="1" customWidth="1"/>
    <col min="31" max="31" width="7.00390625" style="1" customWidth="1"/>
    <col min="32" max="32" width="7.75390625" style="1" customWidth="1"/>
    <col min="33" max="33" width="10.75390625" style="1" customWidth="1"/>
    <col min="34" max="34" width="8.375" style="1" customWidth="1"/>
    <col min="35" max="41" width="8.25390625" style="1" customWidth="1"/>
    <col min="42" max="42" width="9.875" style="1" customWidth="1"/>
    <col min="43" max="43" width="7.00390625" style="1" customWidth="1"/>
    <col min="44" max="44" width="7.875" style="1" customWidth="1"/>
    <col min="45" max="45" width="11.00390625" style="1" customWidth="1"/>
    <col min="46" max="46" width="7.75390625" style="1" customWidth="1"/>
    <col min="47" max="47" width="8.875" style="1" customWidth="1"/>
    <col min="48" max="16384" width="9.125" style="1" customWidth="1"/>
  </cols>
  <sheetData>
    <row r="1" ht="15.75">
      <c r="S1" s="61" t="s">
        <v>491</v>
      </c>
    </row>
    <row r="2" ht="15.75">
      <c r="S2" s="62" t="s">
        <v>488</v>
      </c>
    </row>
    <row r="3" ht="15.75">
      <c r="S3" s="62" t="s">
        <v>489</v>
      </c>
    </row>
    <row r="4" spans="1:19" ht="15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50" ht="18.75">
      <c r="A5" s="106" t="s">
        <v>181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2" ht="18.75">
      <c r="A7" s="102" t="s">
        <v>180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.75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1:19" ht="15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72.75" customHeight="1">
      <c r="A10" s="97" t="s">
        <v>3</v>
      </c>
      <c r="B10" s="97" t="s">
        <v>182</v>
      </c>
      <c r="C10" s="97" t="s">
        <v>486</v>
      </c>
      <c r="D10" s="98" t="s">
        <v>5</v>
      </c>
      <c r="E10" s="97" t="s">
        <v>183</v>
      </c>
      <c r="F10" s="97" t="s">
        <v>184</v>
      </c>
      <c r="G10" s="97" t="s">
        <v>185</v>
      </c>
      <c r="H10" s="97"/>
      <c r="I10" s="97"/>
      <c r="J10" s="97"/>
      <c r="K10" s="97"/>
      <c r="L10" s="95" t="s">
        <v>186</v>
      </c>
      <c r="M10" s="95"/>
      <c r="N10" s="97" t="s">
        <v>187</v>
      </c>
      <c r="O10" s="97"/>
      <c r="P10" s="97"/>
      <c r="Q10" s="97"/>
      <c r="R10" s="97"/>
      <c r="S10" s="97"/>
    </row>
    <row r="11" spans="1:19" ht="66" customHeight="1">
      <c r="A11" s="97"/>
      <c r="B11" s="97"/>
      <c r="C11" s="97"/>
      <c r="D11" s="98"/>
      <c r="E11" s="97"/>
      <c r="F11" s="97"/>
      <c r="G11" s="94" t="s">
        <v>11</v>
      </c>
      <c r="H11" s="95"/>
      <c r="I11" s="95"/>
      <c r="J11" s="95"/>
      <c r="K11" s="96"/>
      <c r="L11" s="94" t="s">
        <v>37</v>
      </c>
      <c r="M11" s="96"/>
      <c r="N11" s="15" t="s">
        <v>188</v>
      </c>
      <c r="O11" s="15" t="s">
        <v>189</v>
      </c>
      <c r="P11" s="15" t="s">
        <v>190</v>
      </c>
      <c r="Q11" s="15" t="s">
        <v>191</v>
      </c>
      <c r="R11" s="15" t="s">
        <v>192</v>
      </c>
      <c r="S11" s="97" t="s">
        <v>12</v>
      </c>
    </row>
    <row r="12" spans="1:19" ht="143.25" customHeight="1">
      <c r="A12" s="97"/>
      <c r="B12" s="97"/>
      <c r="C12" s="97"/>
      <c r="D12" s="98"/>
      <c r="E12" s="16" t="s">
        <v>11</v>
      </c>
      <c r="F12" s="16" t="s">
        <v>13</v>
      </c>
      <c r="G12" s="3" t="s">
        <v>193</v>
      </c>
      <c r="H12" s="3" t="s">
        <v>194</v>
      </c>
      <c r="I12" s="3" t="s">
        <v>195</v>
      </c>
      <c r="J12" s="17" t="s">
        <v>196</v>
      </c>
      <c r="K12" s="17" t="s">
        <v>197</v>
      </c>
      <c r="L12" s="3" t="s">
        <v>198</v>
      </c>
      <c r="M12" s="3" t="s">
        <v>199</v>
      </c>
      <c r="N12" s="2" t="s">
        <v>200</v>
      </c>
      <c r="O12" s="2" t="s">
        <v>200</v>
      </c>
      <c r="P12" s="2" t="s">
        <v>200</v>
      </c>
      <c r="Q12" s="2" t="s">
        <v>200</v>
      </c>
      <c r="R12" s="2" t="s">
        <v>200</v>
      </c>
      <c r="S12" s="97"/>
    </row>
    <row r="13" spans="1:19" ht="19.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6" t="s">
        <v>201</v>
      </c>
      <c r="O13" s="6" t="s">
        <v>202</v>
      </c>
      <c r="P13" s="6" t="s">
        <v>203</v>
      </c>
      <c r="Q13" s="6" t="s">
        <v>204</v>
      </c>
      <c r="R13" s="6" t="s">
        <v>205</v>
      </c>
      <c r="S13" s="2">
        <v>15</v>
      </c>
    </row>
    <row r="14" spans="1:19" ht="31.5">
      <c r="A14" s="10" t="s">
        <v>53</v>
      </c>
      <c r="B14" s="67" t="s">
        <v>54</v>
      </c>
      <c r="C14" s="26" t="s">
        <v>164</v>
      </c>
      <c r="D14" s="19" t="s">
        <v>179</v>
      </c>
      <c r="E14" s="19" t="s">
        <v>179</v>
      </c>
      <c r="F14" s="19" t="s">
        <v>179</v>
      </c>
      <c r="G14" s="11">
        <f>G16+G20</f>
        <v>94.99734000000001</v>
      </c>
      <c r="H14" s="11">
        <f>H16+H20</f>
        <v>13.28063</v>
      </c>
      <c r="I14" s="11">
        <f>I16+I20</f>
        <v>54.83198500000001</v>
      </c>
      <c r="J14" s="11">
        <f>J16+J20</f>
        <v>25.445245</v>
      </c>
      <c r="K14" s="11">
        <f>K16+K20</f>
        <v>1.43948</v>
      </c>
      <c r="L14" s="11">
        <v>0</v>
      </c>
      <c r="M14" s="93">
        <v>94.99</v>
      </c>
      <c r="N14" s="11">
        <f>SUM(N16,N20)</f>
        <v>5.477</v>
      </c>
      <c r="O14" s="11">
        <f>SUM(O16,O20)</f>
        <v>23.02036</v>
      </c>
      <c r="P14" s="11">
        <f>SUM(P16,P20)</f>
        <v>22.648</v>
      </c>
      <c r="Q14" s="11">
        <f>SUM(Q16,Q20)</f>
        <v>22.919</v>
      </c>
      <c r="R14" s="11">
        <f>SUM(R16,R20)</f>
        <v>20.93</v>
      </c>
      <c r="S14" s="18">
        <f aca="true" t="shared" si="0" ref="S14:S20">SUM(N14,O14,P14,Q14,R14)</f>
        <v>94.99436</v>
      </c>
    </row>
    <row r="15" spans="1:19" ht="15.75">
      <c r="A15" s="10" t="s">
        <v>55</v>
      </c>
      <c r="B15" s="67" t="s">
        <v>56</v>
      </c>
      <c r="C15" s="26" t="s">
        <v>164</v>
      </c>
      <c r="D15" s="19" t="s">
        <v>179</v>
      </c>
      <c r="E15" s="19" t="s">
        <v>179</v>
      </c>
      <c r="F15" s="19" t="s">
        <v>179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93">
        <f aca="true" t="shared" si="1" ref="M15:M20">SUM(H15,I15,J15,K15,L15)</f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8">
        <f t="shared" si="0"/>
        <v>0</v>
      </c>
    </row>
    <row r="16" spans="1:19" ht="31.5">
      <c r="A16" s="10" t="s">
        <v>57</v>
      </c>
      <c r="B16" s="67" t="s">
        <v>58</v>
      </c>
      <c r="C16" s="26" t="s">
        <v>164</v>
      </c>
      <c r="D16" s="19" t="s">
        <v>179</v>
      </c>
      <c r="E16" s="19" t="s">
        <v>179</v>
      </c>
      <c r="F16" s="19" t="s">
        <v>179</v>
      </c>
      <c r="G16" s="11">
        <f>G42</f>
        <v>88.52275</v>
      </c>
      <c r="H16" s="11">
        <f>H42</f>
        <v>13.106860000000001</v>
      </c>
      <c r="I16" s="11">
        <f>I42</f>
        <v>53.45476500000001</v>
      </c>
      <c r="J16" s="11">
        <f>J42</f>
        <v>20.571945</v>
      </c>
      <c r="K16" s="11">
        <f>K42</f>
        <v>1.38918</v>
      </c>
      <c r="L16" s="11">
        <v>0</v>
      </c>
      <c r="M16" s="93">
        <f t="shared" si="1"/>
        <v>88.52275</v>
      </c>
      <c r="N16" s="11">
        <f>N42</f>
        <v>5.477</v>
      </c>
      <c r="O16" s="11">
        <f>O42</f>
        <v>16.546</v>
      </c>
      <c r="P16" s="11">
        <f>P42</f>
        <v>22.648</v>
      </c>
      <c r="Q16" s="11">
        <f>Q42</f>
        <v>22.919</v>
      </c>
      <c r="R16" s="11">
        <f>R42</f>
        <v>20.93</v>
      </c>
      <c r="S16" s="18">
        <f t="shared" si="0"/>
        <v>88.52000000000001</v>
      </c>
    </row>
    <row r="17" spans="1:19" ht="63">
      <c r="A17" s="10" t="s">
        <v>59</v>
      </c>
      <c r="B17" s="137" t="s">
        <v>60</v>
      </c>
      <c r="C17" s="26" t="s">
        <v>164</v>
      </c>
      <c r="D17" s="19" t="s">
        <v>179</v>
      </c>
      <c r="E17" s="19" t="s">
        <v>179</v>
      </c>
      <c r="F17" s="19" t="s">
        <v>179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93">
        <f t="shared" si="1"/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8">
        <f t="shared" si="0"/>
        <v>0</v>
      </c>
    </row>
    <row r="18" spans="1:19" ht="31.5">
      <c r="A18" s="10" t="s">
        <v>61</v>
      </c>
      <c r="B18" s="67" t="s">
        <v>62</v>
      </c>
      <c r="C18" s="26" t="s">
        <v>164</v>
      </c>
      <c r="D18" s="19" t="s">
        <v>179</v>
      </c>
      <c r="E18" s="19" t="s">
        <v>179</v>
      </c>
      <c r="F18" s="19" t="s">
        <v>179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93">
        <f t="shared" si="1"/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8">
        <f t="shared" si="0"/>
        <v>0</v>
      </c>
    </row>
    <row r="19" spans="1:19" ht="31.5">
      <c r="A19" s="10" t="s">
        <v>63</v>
      </c>
      <c r="B19" s="67" t="s">
        <v>64</v>
      </c>
      <c r="C19" s="26" t="s">
        <v>164</v>
      </c>
      <c r="D19" s="19" t="s">
        <v>179</v>
      </c>
      <c r="E19" s="19" t="s">
        <v>179</v>
      </c>
      <c r="F19" s="19" t="s">
        <v>179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93">
        <f t="shared" si="1"/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8">
        <f t="shared" si="0"/>
        <v>0</v>
      </c>
    </row>
    <row r="20" spans="1:19" ht="15.75">
      <c r="A20" s="10" t="s">
        <v>65</v>
      </c>
      <c r="B20" s="67" t="s">
        <v>66</v>
      </c>
      <c r="C20" s="26" t="s">
        <v>164</v>
      </c>
      <c r="D20" s="19" t="s">
        <v>179</v>
      </c>
      <c r="E20" s="19" t="s">
        <v>179</v>
      </c>
      <c r="F20" s="19" t="s">
        <v>179</v>
      </c>
      <c r="G20" s="11">
        <f>G77</f>
        <v>6.474589999999999</v>
      </c>
      <c r="H20" s="11">
        <f>H77</f>
        <v>0.17377</v>
      </c>
      <c r="I20" s="11">
        <f>I77</f>
        <v>1.37722</v>
      </c>
      <c r="J20" s="11">
        <f>J77</f>
        <v>4.8733</v>
      </c>
      <c r="K20" s="11">
        <f>K77</f>
        <v>0.0503</v>
      </c>
      <c r="L20" s="11">
        <v>0</v>
      </c>
      <c r="M20" s="93">
        <f t="shared" si="1"/>
        <v>6.474590000000001</v>
      </c>
      <c r="N20" s="11">
        <v>0</v>
      </c>
      <c r="O20" s="11">
        <f>O77</f>
        <v>6.474360000000001</v>
      </c>
      <c r="P20" s="11">
        <v>0</v>
      </c>
      <c r="Q20" s="11">
        <v>0</v>
      </c>
      <c r="R20" s="11">
        <v>0</v>
      </c>
      <c r="S20" s="18">
        <f t="shared" si="0"/>
        <v>6.474360000000001</v>
      </c>
    </row>
    <row r="21" spans="1:19" ht="15.75">
      <c r="A21" s="10" t="s">
        <v>67</v>
      </c>
      <c r="B21" s="67" t="s">
        <v>68</v>
      </c>
      <c r="C21" s="26" t="s">
        <v>164</v>
      </c>
      <c r="D21" s="19"/>
      <c r="E21" s="19"/>
      <c r="F21" s="19"/>
      <c r="G21" s="19"/>
      <c r="H21" s="19"/>
      <c r="I21" s="19"/>
      <c r="J21" s="19"/>
      <c r="K21" s="19"/>
      <c r="L21" s="2"/>
      <c r="M21" s="93"/>
      <c r="N21" s="19"/>
      <c r="O21" s="19"/>
      <c r="P21" s="19"/>
      <c r="Q21" s="19"/>
      <c r="R21" s="19"/>
      <c r="S21" s="2"/>
    </row>
    <row r="22" spans="1:19" ht="31.5">
      <c r="A22" s="10" t="s">
        <v>69</v>
      </c>
      <c r="B22" s="67" t="s">
        <v>70</v>
      </c>
      <c r="C22" s="26" t="s">
        <v>164</v>
      </c>
      <c r="D22" s="19" t="s">
        <v>179</v>
      </c>
      <c r="E22" s="19" t="s">
        <v>179</v>
      </c>
      <c r="F22" s="19" t="s">
        <v>179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93">
        <f aca="true" t="shared" si="2" ref="M22:M79">SUM(H22,I22,J22,K22,L22)</f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8">
        <f aca="true" t="shared" si="3" ref="S22:S79">SUM(N22,O22,P22,Q22,R22)</f>
        <v>0</v>
      </c>
    </row>
    <row r="23" spans="1:19" ht="47.25">
      <c r="A23" s="10" t="s">
        <v>71</v>
      </c>
      <c r="B23" s="67" t="s">
        <v>72</v>
      </c>
      <c r="C23" s="26" t="s">
        <v>164</v>
      </c>
      <c r="D23" s="19" t="s">
        <v>179</v>
      </c>
      <c r="E23" s="19" t="s">
        <v>179</v>
      </c>
      <c r="F23" s="19" t="s">
        <v>179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93">
        <f t="shared" si="2"/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8">
        <f t="shared" si="3"/>
        <v>0</v>
      </c>
    </row>
    <row r="24" spans="1:19" ht="63">
      <c r="A24" s="10" t="s">
        <v>73</v>
      </c>
      <c r="B24" s="67" t="s">
        <v>74</v>
      </c>
      <c r="C24" s="26" t="s">
        <v>164</v>
      </c>
      <c r="D24" s="19" t="s">
        <v>179</v>
      </c>
      <c r="E24" s="19" t="s">
        <v>179</v>
      </c>
      <c r="F24" s="19" t="s">
        <v>179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93">
        <f t="shared" si="2"/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8">
        <f t="shared" si="3"/>
        <v>0</v>
      </c>
    </row>
    <row r="25" spans="1:19" ht="63">
      <c r="A25" s="10" t="s">
        <v>75</v>
      </c>
      <c r="B25" s="67" t="s">
        <v>76</v>
      </c>
      <c r="C25" s="26" t="s">
        <v>164</v>
      </c>
      <c r="D25" s="19" t="s">
        <v>179</v>
      </c>
      <c r="E25" s="19" t="s">
        <v>179</v>
      </c>
      <c r="F25" s="19" t="s">
        <v>179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93">
        <f t="shared" si="2"/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8">
        <f t="shared" si="3"/>
        <v>0</v>
      </c>
    </row>
    <row r="26" spans="1:19" ht="47.25">
      <c r="A26" s="10" t="s">
        <v>77</v>
      </c>
      <c r="B26" s="67" t="s">
        <v>78</v>
      </c>
      <c r="C26" s="26" t="s">
        <v>164</v>
      </c>
      <c r="D26" s="19" t="s">
        <v>179</v>
      </c>
      <c r="E26" s="19" t="s">
        <v>179</v>
      </c>
      <c r="F26" s="19" t="s">
        <v>179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93">
        <f t="shared" si="2"/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8">
        <f t="shared" si="3"/>
        <v>0</v>
      </c>
    </row>
    <row r="27" spans="1:19" ht="31.5">
      <c r="A27" s="10" t="s">
        <v>79</v>
      </c>
      <c r="B27" s="67" t="s">
        <v>80</v>
      </c>
      <c r="C27" s="26" t="s">
        <v>164</v>
      </c>
      <c r="D27" s="19" t="s">
        <v>179</v>
      </c>
      <c r="E27" s="19" t="s">
        <v>179</v>
      </c>
      <c r="F27" s="19" t="s">
        <v>179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93">
        <f t="shared" si="2"/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8">
        <f t="shared" si="3"/>
        <v>0</v>
      </c>
    </row>
    <row r="28" spans="1:19" ht="63">
      <c r="A28" s="10" t="s">
        <v>81</v>
      </c>
      <c r="B28" s="67" t="s">
        <v>82</v>
      </c>
      <c r="C28" s="26" t="s">
        <v>164</v>
      </c>
      <c r="D28" s="19" t="s">
        <v>179</v>
      </c>
      <c r="E28" s="19" t="s">
        <v>179</v>
      </c>
      <c r="F28" s="19" t="s">
        <v>179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93">
        <f t="shared" si="2"/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8">
        <f t="shared" si="3"/>
        <v>0</v>
      </c>
    </row>
    <row r="29" spans="1:19" ht="47.25">
      <c r="A29" s="10" t="s">
        <v>83</v>
      </c>
      <c r="B29" s="67" t="s">
        <v>84</v>
      </c>
      <c r="C29" s="26" t="s">
        <v>164</v>
      </c>
      <c r="D29" s="19" t="s">
        <v>179</v>
      </c>
      <c r="E29" s="19" t="s">
        <v>179</v>
      </c>
      <c r="F29" s="19" t="s">
        <v>179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93">
        <f t="shared" si="2"/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8">
        <f t="shared" si="3"/>
        <v>0</v>
      </c>
    </row>
    <row r="30" spans="1:19" ht="47.25">
      <c r="A30" s="10" t="s">
        <v>85</v>
      </c>
      <c r="B30" s="67" t="s">
        <v>86</v>
      </c>
      <c r="C30" s="26" t="s">
        <v>164</v>
      </c>
      <c r="D30" s="19" t="s">
        <v>179</v>
      </c>
      <c r="E30" s="19" t="s">
        <v>179</v>
      </c>
      <c r="F30" s="19" t="s">
        <v>179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93">
        <f t="shared" si="2"/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8">
        <f t="shared" si="3"/>
        <v>0</v>
      </c>
    </row>
    <row r="31" spans="1:19" ht="31.5">
      <c r="A31" s="10" t="s">
        <v>87</v>
      </c>
      <c r="B31" s="67" t="s">
        <v>88</v>
      </c>
      <c r="C31" s="26" t="s">
        <v>164</v>
      </c>
      <c r="D31" s="19" t="s">
        <v>179</v>
      </c>
      <c r="E31" s="19" t="s">
        <v>179</v>
      </c>
      <c r="F31" s="19" t="s">
        <v>179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93">
        <f t="shared" si="2"/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8">
        <f t="shared" si="3"/>
        <v>0</v>
      </c>
    </row>
    <row r="32" spans="1:19" ht="94.5">
      <c r="A32" s="10" t="s">
        <v>87</v>
      </c>
      <c r="B32" s="67" t="s">
        <v>89</v>
      </c>
      <c r="C32" s="26" t="s">
        <v>164</v>
      </c>
      <c r="D32" s="19" t="s">
        <v>179</v>
      </c>
      <c r="E32" s="19" t="s">
        <v>179</v>
      </c>
      <c r="F32" s="19" t="s">
        <v>179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93">
        <f t="shared" si="2"/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8">
        <f t="shared" si="3"/>
        <v>0</v>
      </c>
    </row>
    <row r="33" spans="1:19" ht="94.5">
      <c r="A33" s="10" t="s">
        <v>87</v>
      </c>
      <c r="B33" s="67" t="s">
        <v>90</v>
      </c>
      <c r="C33" s="26" t="s">
        <v>164</v>
      </c>
      <c r="D33" s="19" t="s">
        <v>179</v>
      </c>
      <c r="E33" s="19" t="s">
        <v>179</v>
      </c>
      <c r="F33" s="19" t="s">
        <v>179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93">
        <f t="shared" si="2"/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8">
        <f t="shared" si="3"/>
        <v>0</v>
      </c>
    </row>
    <row r="34" spans="1:19" ht="94.5">
      <c r="A34" s="10" t="s">
        <v>87</v>
      </c>
      <c r="B34" s="67" t="s">
        <v>91</v>
      </c>
      <c r="C34" s="26" t="s">
        <v>164</v>
      </c>
      <c r="D34" s="19" t="s">
        <v>179</v>
      </c>
      <c r="E34" s="19" t="s">
        <v>179</v>
      </c>
      <c r="F34" s="19" t="s">
        <v>179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93">
        <f t="shared" si="2"/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8">
        <f t="shared" si="3"/>
        <v>0</v>
      </c>
    </row>
    <row r="35" spans="1:19" ht="31.5">
      <c r="A35" s="10" t="s">
        <v>92</v>
      </c>
      <c r="B35" s="67" t="s">
        <v>88</v>
      </c>
      <c r="C35" s="26" t="s">
        <v>164</v>
      </c>
      <c r="D35" s="19" t="s">
        <v>179</v>
      </c>
      <c r="E35" s="19" t="s">
        <v>179</v>
      </c>
      <c r="F35" s="19" t="s">
        <v>179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93">
        <f t="shared" si="2"/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8">
        <f t="shared" si="3"/>
        <v>0</v>
      </c>
    </row>
    <row r="36" spans="1:19" ht="94.5">
      <c r="A36" s="10" t="s">
        <v>92</v>
      </c>
      <c r="B36" s="67" t="s">
        <v>89</v>
      </c>
      <c r="C36" s="26" t="s">
        <v>164</v>
      </c>
      <c r="D36" s="19" t="s">
        <v>179</v>
      </c>
      <c r="E36" s="19" t="s">
        <v>179</v>
      </c>
      <c r="F36" s="19" t="s">
        <v>179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93">
        <f t="shared" si="2"/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8">
        <f t="shared" si="3"/>
        <v>0</v>
      </c>
    </row>
    <row r="37" spans="1:19" ht="94.5">
      <c r="A37" s="10" t="s">
        <v>92</v>
      </c>
      <c r="B37" s="67" t="s">
        <v>90</v>
      </c>
      <c r="C37" s="26" t="s">
        <v>164</v>
      </c>
      <c r="D37" s="19" t="s">
        <v>179</v>
      </c>
      <c r="E37" s="19" t="s">
        <v>179</v>
      </c>
      <c r="F37" s="19" t="s">
        <v>179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93">
        <f t="shared" si="2"/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8">
        <f t="shared" si="3"/>
        <v>0</v>
      </c>
    </row>
    <row r="38" spans="1:19" ht="94.5">
      <c r="A38" s="10" t="s">
        <v>92</v>
      </c>
      <c r="B38" s="67" t="s">
        <v>93</v>
      </c>
      <c r="C38" s="26" t="s">
        <v>164</v>
      </c>
      <c r="D38" s="19" t="s">
        <v>179</v>
      </c>
      <c r="E38" s="19" t="s">
        <v>179</v>
      </c>
      <c r="F38" s="19" t="s">
        <v>179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93">
        <f t="shared" si="2"/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8">
        <f t="shared" si="3"/>
        <v>0</v>
      </c>
    </row>
    <row r="39" spans="1:19" ht="78.75">
      <c r="A39" s="10" t="s">
        <v>94</v>
      </c>
      <c r="B39" s="67" t="s">
        <v>95</v>
      </c>
      <c r="C39" s="26" t="s">
        <v>164</v>
      </c>
      <c r="D39" s="19" t="s">
        <v>179</v>
      </c>
      <c r="E39" s="19" t="s">
        <v>179</v>
      </c>
      <c r="F39" s="19" t="s">
        <v>179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93">
        <f t="shared" si="2"/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8">
        <f t="shared" si="3"/>
        <v>0</v>
      </c>
    </row>
    <row r="40" spans="1:19" ht="78.75">
      <c r="A40" s="10" t="s">
        <v>96</v>
      </c>
      <c r="B40" s="67" t="s">
        <v>97</v>
      </c>
      <c r="C40" s="26" t="s">
        <v>164</v>
      </c>
      <c r="D40" s="19" t="s">
        <v>179</v>
      </c>
      <c r="E40" s="19" t="s">
        <v>179</v>
      </c>
      <c r="F40" s="19" t="s">
        <v>179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93">
        <f t="shared" si="2"/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8">
        <f t="shared" si="3"/>
        <v>0</v>
      </c>
    </row>
    <row r="41" spans="1:19" ht="78.75">
      <c r="A41" s="10" t="s">
        <v>98</v>
      </c>
      <c r="B41" s="67" t="s">
        <v>99</v>
      </c>
      <c r="C41" s="26" t="s">
        <v>164</v>
      </c>
      <c r="D41" s="19" t="s">
        <v>179</v>
      </c>
      <c r="E41" s="19" t="s">
        <v>179</v>
      </c>
      <c r="F41" s="19" t="s">
        <v>179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93">
        <f t="shared" si="2"/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8">
        <f t="shared" si="3"/>
        <v>0</v>
      </c>
    </row>
    <row r="42" spans="1:19" ht="31.5">
      <c r="A42" s="10" t="s">
        <v>100</v>
      </c>
      <c r="B42" s="67" t="s">
        <v>101</v>
      </c>
      <c r="C42" s="26" t="s">
        <v>164</v>
      </c>
      <c r="D42" s="19" t="s">
        <v>179</v>
      </c>
      <c r="E42" s="19" t="s">
        <v>179</v>
      </c>
      <c r="F42" s="19" t="s">
        <v>179</v>
      </c>
      <c r="G42" s="11">
        <f aca="true" t="shared" si="4" ref="G42:G50">SUM(H42:K42)</f>
        <v>88.52275</v>
      </c>
      <c r="H42" s="11">
        <f>SUM(H43,H51)</f>
        <v>13.106860000000001</v>
      </c>
      <c r="I42" s="11">
        <f>SUM(I43,I51)</f>
        <v>53.45476500000001</v>
      </c>
      <c r="J42" s="11">
        <f>SUM(J43,J51)</f>
        <v>20.571945</v>
      </c>
      <c r="K42" s="11">
        <f>SUM(K43,K51)</f>
        <v>1.38918</v>
      </c>
      <c r="L42" s="11">
        <v>0</v>
      </c>
      <c r="M42" s="93">
        <f t="shared" si="2"/>
        <v>88.52275</v>
      </c>
      <c r="N42" s="11">
        <f>SUM(N43,N51)</f>
        <v>5.477</v>
      </c>
      <c r="O42" s="11">
        <f>SUM(O43,O51)</f>
        <v>16.546</v>
      </c>
      <c r="P42" s="11">
        <f>SUM(P43,P51)</f>
        <v>22.648</v>
      </c>
      <c r="Q42" s="11">
        <f>SUM(Q43,Q51)</f>
        <v>22.919</v>
      </c>
      <c r="R42" s="11">
        <f>SUM(R43,R51)</f>
        <v>20.93</v>
      </c>
      <c r="S42" s="18">
        <f t="shared" si="3"/>
        <v>88.52000000000001</v>
      </c>
    </row>
    <row r="43" spans="1:19" ht="63">
      <c r="A43" s="10" t="s">
        <v>102</v>
      </c>
      <c r="B43" s="67" t="s">
        <v>103</v>
      </c>
      <c r="C43" s="26" t="s">
        <v>164</v>
      </c>
      <c r="D43" s="19" t="s">
        <v>179</v>
      </c>
      <c r="E43" s="19" t="s">
        <v>179</v>
      </c>
      <c r="F43" s="19" t="s">
        <v>179</v>
      </c>
      <c r="G43" s="11">
        <f t="shared" si="4"/>
        <v>29.84497</v>
      </c>
      <c r="H43" s="11">
        <f>SUM(H44,H49)</f>
        <v>6.52109</v>
      </c>
      <c r="I43" s="11">
        <f>SUM(I44,I49)</f>
        <v>2.5610350000000004</v>
      </c>
      <c r="J43" s="11">
        <f>J44+J49</f>
        <v>20.571945</v>
      </c>
      <c r="K43" s="11">
        <f>K44+K49</f>
        <v>0.19090000000000001</v>
      </c>
      <c r="L43" s="11">
        <v>0</v>
      </c>
      <c r="M43" s="93">
        <f t="shared" si="2"/>
        <v>29.84497</v>
      </c>
      <c r="N43" s="11">
        <f>SUM(N44,N49)</f>
        <v>1.72</v>
      </c>
      <c r="O43" s="11">
        <f>SUM(O44,O49)</f>
        <v>3.57</v>
      </c>
      <c r="P43" s="11">
        <f>SUM(P44,P49)</f>
        <v>12.398</v>
      </c>
      <c r="Q43" s="11">
        <f>SUM(Q44,Q49)</f>
        <v>8.176</v>
      </c>
      <c r="R43" s="11">
        <f>SUM(R44,R49)</f>
        <v>3.98</v>
      </c>
      <c r="S43" s="18">
        <f t="shared" si="3"/>
        <v>29.843999999999998</v>
      </c>
    </row>
    <row r="44" spans="1:19" ht="31.5">
      <c r="A44" s="10" t="s">
        <v>104</v>
      </c>
      <c r="B44" s="67" t="s">
        <v>105</v>
      </c>
      <c r="C44" s="26" t="s">
        <v>164</v>
      </c>
      <c r="D44" s="19" t="s">
        <v>179</v>
      </c>
      <c r="E44" s="19" t="s">
        <v>179</v>
      </c>
      <c r="F44" s="19" t="s">
        <v>179</v>
      </c>
      <c r="G44" s="11">
        <f t="shared" si="4"/>
        <v>20.744970000000002</v>
      </c>
      <c r="H44" s="11">
        <f>SUM(H45:H48)</f>
        <v>6.52109</v>
      </c>
      <c r="I44" s="11">
        <f>SUM(I45:I48)</f>
        <v>2.5610350000000004</v>
      </c>
      <c r="J44" s="11">
        <f>SUM(J45:J48)</f>
        <v>11.471945</v>
      </c>
      <c r="K44" s="11">
        <f>SUM(K45:K48)</f>
        <v>0.19090000000000001</v>
      </c>
      <c r="L44" s="11">
        <v>0</v>
      </c>
      <c r="M44" s="93">
        <f t="shared" si="2"/>
        <v>20.744970000000002</v>
      </c>
      <c r="N44" s="11">
        <v>0</v>
      </c>
      <c r="O44" s="11">
        <v>0</v>
      </c>
      <c r="P44" s="11">
        <f>SUM(P45:P48)</f>
        <v>10.548</v>
      </c>
      <c r="Q44" s="11">
        <f>SUM(Q45:Q48)</f>
        <v>7.216</v>
      </c>
      <c r="R44" s="11">
        <f>SUM(R45:R48)</f>
        <v>2.98</v>
      </c>
      <c r="S44" s="18">
        <f t="shared" si="3"/>
        <v>20.744</v>
      </c>
    </row>
    <row r="45" spans="1:19" ht="110.25">
      <c r="A45" s="10" t="s">
        <v>104</v>
      </c>
      <c r="B45" s="65" t="s">
        <v>106</v>
      </c>
      <c r="C45" s="26" t="s">
        <v>165</v>
      </c>
      <c r="D45" s="66">
        <v>2022</v>
      </c>
      <c r="E45" s="66">
        <v>2022</v>
      </c>
      <c r="F45" s="19" t="s">
        <v>179</v>
      </c>
      <c r="G45" s="11">
        <f t="shared" si="4"/>
        <v>7.4201500000000005</v>
      </c>
      <c r="H45" s="68">
        <v>0.69267</v>
      </c>
      <c r="I45" s="68">
        <v>1.36945</v>
      </c>
      <c r="J45" s="68">
        <v>5.25616</v>
      </c>
      <c r="K45" s="68">
        <v>0.10187</v>
      </c>
      <c r="L45" s="11">
        <v>0</v>
      </c>
      <c r="M45" s="93">
        <f t="shared" si="2"/>
        <v>7.4201500000000005</v>
      </c>
      <c r="N45" s="11">
        <v>0</v>
      </c>
      <c r="O45" s="11">
        <v>0</v>
      </c>
      <c r="P45" s="11">
        <v>7.42</v>
      </c>
      <c r="Q45" s="11">
        <v>0</v>
      </c>
      <c r="R45" s="11">
        <v>0</v>
      </c>
      <c r="S45" s="18">
        <f t="shared" si="3"/>
        <v>7.42</v>
      </c>
    </row>
    <row r="46" spans="1:19" ht="94.5">
      <c r="A46" s="10" t="s">
        <v>104</v>
      </c>
      <c r="B46" s="67" t="s">
        <v>107</v>
      </c>
      <c r="C46" s="26" t="s">
        <v>166</v>
      </c>
      <c r="D46" s="66">
        <v>2022</v>
      </c>
      <c r="E46" s="66">
        <v>2022</v>
      </c>
      <c r="F46" s="19" t="s">
        <v>179</v>
      </c>
      <c r="G46" s="11">
        <f t="shared" si="4"/>
        <v>3.1284750000000003</v>
      </c>
      <c r="H46" s="68">
        <v>0.17353</v>
      </c>
      <c r="I46" s="68">
        <v>0.26977</v>
      </c>
      <c r="J46" s="68">
        <v>2.662245</v>
      </c>
      <c r="K46" s="68">
        <v>0.02293</v>
      </c>
      <c r="L46" s="11">
        <v>0</v>
      </c>
      <c r="M46" s="93">
        <f t="shared" si="2"/>
        <v>3.1284750000000003</v>
      </c>
      <c r="N46" s="11">
        <v>0</v>
      </c>
      <c r="O46" s="11">
        <v>0</v>
      </c>
      <c r="P46" s="11">
        <v>3.128</v>
      </c>
      <c r="Q46" s="11">
        <v>0</v>
      </c>
      <c r="R46" s="11">
        <v>0</v>
      </c>
      <c r="S46" s="18">
        <f t="shared" si="3"/>
        <v>3.128</v>
      </c>
    </row>
    <row r="47" spans="1:19" ht="110.25">
      <c r="A47" s="10" t="s">
        <v>104</v>
      </c>
      <c r="B47" s="67" t="s">
        <v>108</v>
      </c>
      <c r="C47" s="26" t="s">
        <v>167</v>
      </c>
      <c r="D47" s="66">
        <v>2023</v>
      </c>
      <c r="E47" s="66">
        <v>2023</v>
      </c>
      <c r="F47" s="19" t="s">
        <v>179</v>
      </c>
      <c r="G47" s="11">
        <f t="shared" si="4"/>
        <v>5.206345</v>
      </c>
      <c r="H47" s="68">
        <v>0.66489</v>
      </c>
      <c r="I47" s="68">
        <v>0.921815</v>
      </c>
      <c r="J47" s="68">
        <v>3.55354</v>
      </c>
      <c r="K47" s="68">
        <v>0.0661</v>
      </c>
      <c r="L47" s="11">
        <v>0</v>
      </c>
      <c r="M47" s="93">
        <f t="shared" si="2"/>
        <v>5.206345</v>
      </c>
      <c r="N47" s="11">
        <v>0</v>
      </c>
      <c r="O47" s="11">
        <v>0</v>
      </c>
      <c r="P47" s="11">
        <v>0</v>
      </c>
      <c r="Q47" s="11">
        <v>5.206</v>
      </c>
      <c r="R47" s="11">
        <v>0</v>
      </c>
      <c r="S47" s="18">
        <f t="shared" si="3"/>
        <v>5.206</v>
      </c>
    </row>
    <row r="48" spans="1:19" ht="141.75">
      <c r="A48" s="10" t="s">
        <v>104</v>
      </c>
      <c r="B48" s="67" t="s">
        <v>109</v>
      </c>
      <c r="C48" s="26" t="s">
        <v>168</v>
      </c>
      <c r="D48" s="66">
        <v>2023</v>
      </c>
      <c r="E48" s="66">
        <v>2024</v>
      </c>
      <c r="F48" s="19" t="s">
        <v>179</v>
      </c>
      <c r="G48" s="11">
        <f t="shared" si="4"/>
        <v>4.99</v>
      </c>
      <c r="H48" s="68">
        <v>4.99</v>
      </c>
      <c r="I48" s="68">
        <v>0</v>
      </c>
      <c r="J48" s="68">
        <v>0</v>
      </c>
      <c r="K48" s="69">
        <v>0</v>
      </c>
      <c r="L48" s="11">
        <v>0</v>
      </c>
      <c r="M48" s="93">
        <f t="shared" si="2"/>
        <v>4.99</v>
      </c>
      <c r="N48" s="11">
        <v>0</v>
      </c>
      <c r="O48" s="11">
        <v>0</v>
      </c>
      <c r="P48" s="11">
        <v>0</v>
      </c>
      <c r="Q48" s="11">
        <v>2.01</v>
      </c>
      <c r="R48" s="11">
        <v>2.98</v>
      </c>
      <c r="S48" s="18">
        <f t="shared" si="3"/>
        <v>4.99</v>
      </c>
    </row>
    <row r="49" spans="1:19" ht="63">
      <c r="A49" s="10" t="s">
        <v>110</v>
      </c>
      <c r="B49" s="67" t="s">
        <v>111</v>
      </c>
      <c r="C49" s="26" t="s">
        <v>164</v>
      </c>
      <c r="D49" s="66" t="s">
        <v>179</v>
      </c>
      <c r="E49" s="66" t="s">
        <v>179</v>
      </c>
      <c r="F49" s="19" t="s">
        <v>179</v>
      </c>
      <c r="G49" s="11">
        <f t="shared" si="4"/>
        <v>9.1</v>
      </c>
      <c r="H49" s="11">
        <v>0</v>
      </c>
      <c r="I49" s="11">
        <v>0</v>
      </c>
      <c r="J49" s="11">
        <f>J50</f>
        <v>9.1</v>
      </c>
      <c r="K49" s="11">
        <v>0</v>
      </c>
      <c r="L49" s="11">
        <v>0</v>
      </c>
      <c r="M49" s="93">
        <f t="shared" si="2"/>
        <v>9.1</v>
      </c>
      <c r="N49" s="11">
        <f>N50</f>
        <v>1.72</v>
      </c>
      <c r="O49" s="11">
        <f>O50</f>
        <v>3.57</v>
      </c>
      <c r="P49" s="11">
        <f>P50</f>
        <v>1.85</v>
      </c>
      <c r="Q49" s="11">
        <f>Q50</f>
        <v>0.96</v>
      </c>
      <c r="R49" s="11">
        <f>R50</f>
        <v>1</v>
      </c>
      <c r="S49" s="18">
        <f t="shared" si="3"/>
        <v>9.100000000000001</v>
      </c>
    </row>
    <row r="50" spans="1:19" ht="141.75">
      <c r="A50" s="10" t="s">
        <v>110</v>
      </c>
      <c r="B50" s="67" t="s">
        <v>112</v>
      </c>
      <c r="C50" s="26" t="s">
        <v>169</v>
      </c>
      <c r="D50" s="66">
        <v>2020</v>
      </c>
      <c r="E50" s="66">
        <v>2024</v>
      </c>
      <c r="F50" s="19" t="s">
        <v>179</v>
      </c>
      <c r="G50" s="11">
        <f t="shared" si="4"/>
        <v>9.1</v>
      </c>
      <c r="H50" s="68">
        <v>0</v>
      </c>
      <c r="I50" s="68">
        <v>0</v>
      </c>
      <c r="J50" s="68">
        <v>9.1</v>
      </c>
      <c r="K50" s="69">
        <v>0</v>
      </c>
      <c r="L50" s="11">
        <v>0</v>
      </c>
      <c r="M50" s="93">
        <f t="shared" si="2"/>
        <v>9.1</v>
      </c>
      <c r="N50" s="11">
        <v>1.72</v>
      </c>
      <c r="O50" s="11">
        <v>3.57</v>
      </c>
      <c r="P50" s="11">
        <v>1.85</v>
      </c>
      <c r="Q50" s="11">
        <v>0.96</v>
      </c>
      <c r="R50" s="11">
        <v>1</v>
      </c>
      <c r="S50" s="18">
        <f t="shared" si="3"/>
        <v>9.100000000000001</v>
      </c>
    </row>
    <row r="51" spans="1:19" ht="47.25">
      <c r="A51" s="10" t="s">
        <v>113</v>
      </c>
      <c r="B51" s="67" t="s">
        <v>114</v>
      </c>
      <c r="C51" s="26" t="s">
        <v>164</v>
      </c>
      <c r="D51" s="66" t="s">
        <v>179</v>
      </c>
      <c r="E51" s="66" t="s">
        <v>179</v>
      </c>
      <c r="F51" s="19" t="s">
        <v>179</v>
      </c>
      <c r="G51" s="11">
        <f>G52</f>
        <v>58.67778</v>
      </c>
      <c r="H51" s="11">
        <f>H52</f>
        <v>6.58577</v>
      </c>
      <c r="I51" s="11">
        <f>I52</f>
        <v>50.893730000000005</v>
      </c>
      <c r="J51" s="11">
        <v>0</v>
      </c>
      <c r="K51" s="11">
        <f>K52</f>
        <v>1.19828</v>
      </c>
      <c r="L51" s="11">
        <v>0</v>
      </c>
      <c r="M51" s="93">
        <f t="shared" si="2"/>
        <v>58.67778</v>
      </c>
      <c r="N51" s="11">
        <f>N52</f>
        <v>3.757</v>
      </c>
      <c r="O51" s="11">
        <f>O52</f>
        <v>12.975999999999999</v>
      </c>
      <c r="P51" s="11">
        <f>P52</f>
        <v>10.25</v>
      </c>
      <c r="Q51" s="11">
        <f>Q52</f>
        <v>14.743</v>
      </c>
      <c r="R51" s="11">
        <f>R52</f>
        <v>16.95</v>
      </c>
      <c r="S51" s="18">
        <f t="shared" si="3"/>
        <v>58.676</v>
      </c>
    </row>
    <row r="52" spans="1:19" ht="31.5">
      <c r="A52" s="10" t="s">
        <v>115</v>
      </c>
      <c r="B52" s="67" t="s">
        <v>116</v>
      </c>
      <c r="C52" s="26" t="s">
        <v>164</v>
      </c>
      <c r="D52" s="66" t="s">
        <v>179</v>
      </c>
      <c r="E52" s="66" t="s">
        <v>179</v>
      </c>
      <c r="F52" s="19" t="s">
        <v>179</v>
      </c>
      <c r="G52" s="11">
        <f>SUM(H52:K52)</f>
        <v>58.67778</v>
      </c>
      <c r="H52" s="11">
        <f>SUM(H53:H58)</f>
        <v>6.58577</v>
      </c>
      <c r="I52" s="11">
        <f>SUM(I53:I58)</f>
        <v>50.893730000000005</v>
      </c>
      <c r="J52" s="11">
        <v>0</v>
      </c>
      <c r="K52" s="11">
        <f>SUM(K53:K58)</f>
        <v>1.19828</v>
      </c>
      <c r="L52" s="11">
        <v>0</v>
      </c>
      <c r="M52" s="93">
        <f t="shared" si="2"/>
        <v>58.67778</v>
      </c>
      <c r="N52" s="11">
        <f>SUM(N53:N58)</f>
        <v>3.757</v>
      </c>
      <c r="O52" s="11">
        <f>SUM(O53:O57)</f>
        <v>12.975999999999999</v>
      </c>
      <c r="P52" s="11">
        <f>SUM(P53:P57)</f>
        <v>10.25</v>
      </c>
      <c r="Q52" s="11">
        <f>SUM(Q53:Q57)</f>
        <v>14.743</v>
      </c>
      <c r="R52" s="11">
        <f>SUM(R53:R57)</f>
        <v>16.95</v>
      </c>
      <c r="S52" s="18">
        <f t="shared" si="3"/>
        <v>58.676</v>
      </c>
    </row>
    <row r="53" spans="1:19" ht="63">
      <c r="A53" s="10" t="s">
        <v>115</v>
      </c>
      <c r="B53" s="67" t="s">
        <v>117</v>
      </c>
      <c r="C53" s="26" t="s">
        <v>170</v>
      </c>
      <c r="D53" s="66">
        <v>2021</v>
      </c>
      <c r="E53" s="66">
        <v>2022</v>
      </c>
      <c r="F53" s="19" t="s">
        <v>179</v>
      </c>
      <c r="G53" s="11">
        <f aca="true" t="shared" si="5" ref="G53:G58">SUM(H53:K53)</f>
        <v>8.9437</v>
      </c>
      <c r="H53" s="68">
        <v>0.9</v>
      </c>
      <c r="I53" s="68">
        <v>7.9583</v>
      </c>
      <c r="J53" s="68">
        <v>0</v>
      </c>
      <c r="K53" s="68">
        <v>0.0854</v>
      </c>
      <c r="L53" s="11">
        <v>0</v>
      </c>
      <c r="M53" s="93">
        <f t="shared" si="2"/>
        <v>8.9437</v>
      </c>
      <c r="N53" s="11">
        <v>0</v>
      </c>
      <c r="O53" s="11">
        <v>4.806</v>
      </c>
      <c r="P53" s="11">
        <v>4.135</v>
      </c>
      <c r="Q53" s="11">
        <v>0</v>
      </c>
      <c r="R53" s="11">
        <v>0</v>
      </c>
      <c r="S53" s="18">
        <f t="shared" si="3"/>
        <v>8.940999999999999</v>
      </c>
    </row>
    <row r="54" spans="1:19" ht="63">
      <c r="A54" s="10" t="s">
        <v>115</v>
      </c>
      <c r="B54" s="67" t="s">
        <v>118</v>
      </c>
      <c r="C54" s="26" t="s">
        <v>171</v>
      </c>
      <c r="D54" s="66">
        <v>2021</v>
      </c>
      <c r="E54" s="66">
        <v>2022</v>
      </c>
      <c r="F54" s="19" t="s">
        <v>179</v>
      </c>
      <c r="G54" s="11">
        <f t="shared" si="5"/>
        <v>11.189075</v>
      </c>
      <c r="H54" s="68">
        <v>0.95965</v>
      </c>
      <c r="I54" s="68">
        <v>10.14286</v>
      </c>
      <c r="J54" s="68">
        <v>0</v>
      </c>
      <c r="K54" s="68">
        <v>0.086565</v>
      </c>
      <c r="L54" s="11">
        <v>0</v>
      </c>
      <c r="M54" s="93">
        <f t="shared" si="2"/>
        <v>11.189075</v>
      </c>
      <c r="N54" s="11">
        <v>0</v>
      </c>
      <c r="O54" s="11">
        <v>5.074</v>
      </c>
      <c r="P54" s="11">
        <v>6.115</v>
      </c>
      <c r="Q54" s="11">
        <v>0</v>
      </c>
      <c r="R54" s="11">
        <v>0</v>
      </c>
      <c r="S54" s="18">
        <f t="shared" si="3"/>
        <v>11.189</v>
      </c>
    </row>
    <row r="55" spans="1:19" ht="63">
      <c r="A55" s="10" t="s">
        <v>115</v>
      </c>
      <c r="B55" s="67" t="s">
        <v>119</v>
      </c>
      <c r="C55" s="26" t="s">
        <v>172</v>
      </c>
      <c r="D55" s="66">
        <v>2021</v>
      </c>
      <c r="E55" s="66">
        <v>2021</v>
      </c>
      <c r="F55" s="19" t="s">
        <v>179</v>
      </c>
      <c r="G55" s="11">
        <f t="shared" si="5"/>
        <v>3.095595</v>
      </c>
      <c r="H55" s="68">
        <v>0.4058</v>
      </c>
      <c r="I55" s="68">
        <v>2.6407</v>
      </c>
      <c r="J55" s="68">
        <v>0</v>
      </c>
      <c r="K55" s="68">
        <v>0.049095</v>
      </c>
      <c r="L55" s="11">
        <v>0</v>
      </c>
      <c r="M55" s="93">
        <f t="shared" si="2"/>
        <v>3.095595</v>
      </c>
      <c r="N55" s="11">
        <v>0</v>
      </c>
      <c r="O55" s="11">
        <v>3.096</v>
      </c>
      <c r="P55" s="11">
        <v>0</v>
      </c>
      <c r="Q55" s="11">
        <v>0</v>
      </c>
      <c r="R55" s="11">
        <v>0</v>
      </c>
      <c r="S55" s="18">
        <f t="shared" si="3"/>
        <v>3.096</v>
      </c>
    </row>
    <row r="56" spans="1:19" ht="63">
      <c r="A56" s="10" t="s">
        <v>115</v>
      </c>
      <c r="B56" s="67" t="s">
        <v>120</v>
      </c>
      <c r="C56" s="26" t="s">
        <v>173</v>
      </c>
      <c r="D56" s="66">
        <v>2023</v>
      </c>
      <c r="E56" s="66">
        <v>2023</v>
      </c>
      <c r="F56" s="19" t="s">
        <v>179</v>
      </c>
      <c r="G56" s="11">
        <f t="shared" si="5"/>
        <v>14.74292</v>
      </c>
      <c r="H56" s="68">
        <v>1.00263</v>
      </c>
      <c r="I56" s="68">
        <v>13.06249</v>
      </c>
      <c r="J56" s="68">
        <v>0</v>
      </c>
      <c r="K56" s="68">
        <v>0.6778</v>
      </c>
      <c r="L56" s="11">
        <v>0</v>
      </c>
      <c r="M56" s="93">
        <f t="shared" si="2"/>
        <v>14.74292</v>
      </c>
      <c r="N56" s="11">
        <v>0</v>
      </c>
      <c r="O56" s="11">
        <v>0</v>
      </c>
      <c r="P56" s="11">
        <v>0</v>
      </c>
      <c r="Q56" s="11">
        <v>14.743</v>
      </c>
      <c r="R56" s="11">
        <v>0</v>
      </c>
      <c r="S56" s="18">
        <f t="shared" si="3"/>
        <v>14.743</v>
      </c>
    </row>
    <row r="57" spans="1:19" ht="78.75">
      <c r="A57" s="10" t="s">
        <v>115</v>
      </c>
      <c r="B57" s="67" t="s">
        <v>121</v>
      </c>
      <c r="C57" s="26" t="s">
        <v>174</v>
      </c>
      <c r="D57" s="66">
        <v>2024</v>
      </c>
      <c r="E57" s="66">
        <v>2024</v>
      </c>
      <c r="F57" s="19" t="s">
        <v>179</v>
      </c>
      <c r="G57" s="11">
        <f t="shared" si="5"/>
        <v>16.949740000000002</v>
      </c>
      <c r="H57" s="68">
        <v>2.72309</v>
      </c>
      <c r="I57" s="68">
        <v>14.00323</v>
      </c>
      <c r="J57" s="68">
        <v>0</v>
      </c>
      <c r="K57" s="68">
        <v>0.22342</v>
      </c>
      <c r="L57" s="11">
        <v>0</v>
      </c>
      <c r="M57" s="93">
        <f t="shared" si="2"/>
        <v>16.949740000000002</v>
      </c>
      <c r="N57" s="11">
        <v>0</v>
      </c>
      <c r="O57" s="11">
        <v>0</v>
      </c>
      <c r="P57" s="11">
        <v>0</v>
      </c>
      <c r="Q57" s="11">
        <v>0</v>
      </c>
      <c r="R57" s="11">
        <v>16.95</v>
      </c>
      <c r="S57" s="18">
        <f t="shared" si="3"/>
        <v>16.95</v>
      </c>
    </row>
    <row r="58" spans="1:19" ht="63">
      <c r="A58" s="10" t="s">
        <v>115</v>
      </c>
      <c r="B58" s="67" t="s">
        <v>122</v>
      </c>
      <c r="C58" s="26" t="s">
        <v>175</v>
      </c>
      <c r="D58" s="66">
        <v>2020</v>
      </c>
      <c r="E58" s="66">
        <v>2020</v>
      </c>
      <c r="F58" s="19" t="s">
        <v>179</v>
      </c>
      <c r="G58" s="11">
        <f t="shared" si="5"/>
        <v>3.75675</v>
      </c>
      <c r="H58" s="68">
        <v>0.5946</v>
      </c>
      <c r="I58" s="68">
        <v>3.08615</v>
      </c>
      <c r="J58" s="68">
        <v>0</v>
      </c>
      <c r="K58" s="68">
        <v>0.076</v>
      </c>
      <c r="L58" s="11">
        <v>0</v>
      </c>
      <c r="M58" s="93">
        <f t="shared" si="2"/>
        <v>3.75675</v>
      </c>
      <c r="N58" s="11">
        <v>3.757</v>
      </c>
      <c r="O58" s="11">
        <v>0</v>
      </c>
      <c r="P58" s="11">
        <v>0</v>
      </c>
      <c r="Q58" s="11">
        <v>0</v>
      </c>
      <c r="R58" s="11">
        <v>0</v>
      </c>
      <c r="S58" s="18">
        <f t="shared" si="3"/>
        <v>3.757</v>
      </c>
    </row>
    <row r="59" spans="1:19" ht="31.5">
      <c r="A59" s="10" t="s">
        <v>123</v>
      </c>
      <c r="B59" s="67" t="s">
        <v>124</v>
      </c>
      <c r="C59" s="26" t="s">
        <v>164</v>
      </c>
      <c r="D59" s="19" t="s">
        <v>179</v>
      </c>
      <c r="E59" s="19" t="s">
        <v>179</v>
      </c>
      <c r="F59" s="19" t="s">
        <v>179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93">
        <f t="shared" si="2"/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8">
        <f t="shared" si="3"/>
        <v>0</v>
      </c>
    </row>
    <row r="60" spans="1:19" ht="31.5">
      <c r="A60" s="10" t="s">
        <v>125</v>
      </c>
      <c r="B60" s="67" t="s">
        <v>126</v>
      </c>
      <c r="C60" s="26" t="s">
        <v>164</v>
      </c>
      <c r="D60" s="19" t="s">
        <v>179</v>
      </c>
      <c r="E60" s="19" t="s">
        <v>179</v>
      </c>
      <c r="F60" s="19" t="s">
        <v>179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93">
        <f t="shared" si="2"/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8">
        <f t="shared" si="3"/>
        <v>0</v>
      </c>
    </row>
    <row r="61" spans="1:19" ht="31.5">
      <c r="A61" s="10" t="s">
        <v>127</v>
      </c>
      <c r="B61" s="67" t="s">
        <v>128</v>
      </c>
      <c r="C61" s="26" t="s">
        <v>164</v>
      </c>
      <c r="D61" s="19" t="s">
        <v>179</v>
      </c>
      <c r="E61" s="19" t="s">
        <v>179</v>
      </c>
      <c r="F61" s="19" t="s">
        <v>179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93">
        <f t="shared" si="2"/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8">
        <f t="shared" si="3"/>
        <v>0</v>
      </c>
    </row>
    <row r="62" spans="1:19" ht="31.5">
      <c r="A62" s="10" t="s">
        <v>129</v>
      </c>
      <c r="B62" s="67" t="s">
        <v>130</v>
      </c>
      <c r="C62" s="26" t="s">
        <v>164</v>
      </c>
      <c r="D62" s="19" t="s">
        <v>179</v>
      </c>
      <c r="E62" s="19" t="s">
        <v>179</v>
      </c>
      <c r="F62" s="19" t="s">
        <v>179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93">
        <f t="shared" si="2"/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8">
        <f t="shared" si="3"/>
        <v>0</v>
      </c>
    </row>
    <row r="63" spans="1:19" ht="31.5">
      <c r="A63" s="10" t="s">
        <v>131</v>
      </c>
      <c r="B63" s="67" t="s">
        <v>132</v>
      </c>
      <c r="C63" s="26" t="s">
        <v>164</v>
      </c>
      <c r="D63" s="19" t="s">
        <v>179</v>
      </c>
      <c r="E63" s="19" t="s">
        <v>179</v>
      </c>
      <c r="F63" s="19" t="s">
        <v>179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93">
        <f t="shared" si="2"/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8">
        <f t="shared" si="3"/>
        <v>0</v>
      </c>
    </row>
    <row r="64" spans="1:19" ht="31.5">
      <c r="A64" s="10" t="s">
        <v>133</v>
      </c>
      <c r="B64" s="67" t="s">
        <v>134</v>
      </c>
      <c r="C64" s="26" t="s">
        <v>164</v>
      </c>
      <c r="D64" s="19" t="s">
        <v>179</v>
      </c>
      <c r="E64" s="19" t="s">
        <v>179</v>
      </c>
      <c r="F64" s="19" t="s">
        <v>179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93">
        <f t="shared" si="2"/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8">
        <f t="shared" si="3"/>
        <v>0</v>
      </c>
    </row>
    <row r="65" spans="1:19" ht="47.25">
      <c r="A65" s="10" t="s">
        <v>135</v>
      </c>
      <c r="B65" s="67" t="s">
        <v>136</v>
      </c>
      <c r="C65" s="26" t="s">
        <v>164</v>
      </c>
      <c r="D65" s="19" t="s">
        <v>179</v>
      </c>
      <c r="E65" s="19" t="s">
        <v>179</v>
      </c>
      <c r="F65" s="19" t="s">
        <v>179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93">
        <f t="shared" si="2"/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8">
        <f t="shared" si="3"/>
        <v>0</v>
      </c>
    </row>
    <row r="66" spans="1:19" ht="47.25">
      <c r="A66" s="10" t="s">
        <v>137</v>
      </c>
      <c r="B66" s="67" t="s">
        <v>138</v>
      </c>
      <c r="C66" s="26" t="s">
        <v>164</v>
      </c>
      <c r="D66" s="19" t="s">
        <v>179</v>
      </c>
      <c r="E66" s="19" t="s">
        <v>179</v>
      </c>
      <c r="F66" s="19" t="s">
        <v>179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93">
        <f t="shared" si="2"/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8">
        <f t="shared" si="3"/>
        <v>0</v>
      </c>
    </row>
    <row r="67" spans="1:19" ht="47.25">
      <c r="A67" s="10" t="s">
        <v>139</v>
      </c>
      <c r="B67" s="67" t="s">
        <v>140</v>
      </c>
      <c r="C67" s="26" t="s">
        <v>164</v>
      </c>
      <c r="D67" s="19" t="s">
        <v>179</v>
      </c>
      <c r="E67" s="19" t="s">
        <v>179</v>
      </c>
      <c r="F67" s="19" t="s">
        <v>179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93">
        <f t="shared" si="2"/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8">
        <f t="shared" si="3"/>
        <v>0</v>
      </c>
    </row>
    <row r="68" spans="1:19" ht="47.25">
      <c r="A68" s="10" t="s">
        <v>141</v>
      </c>
      <c r="B68" s="67" t="s">
        <v>142</v>
      </c>
      <c r="C68" s="26" t="s">
        <v>164</v>
      </c>
      <c r="D68" s="19" t="s">
        <v>179</v>
      </c>
      <c r="E68" s="19" t="s">
        <v>179</v>
      </c>
      <c r="F68" s="19" t="s">
        <v>179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93">
        <f t="shared" si="2"/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8">
        <f t="shared" si="3"/>
        <v>0</v>
      </c>
    </row>
    <row r="69" spans="1:19" ht="47.25">
      <c r="A69" s="10" t="s">
        <v>143</v>
      </c>
      <c r="B69" s="67" t="s">
        <v>144</v>
      </c>
      <c r="C69" s="26" t="s">
        <v>164</v>
      </c>
      <c r="D69" s="19" t="s">
        <v>179</v>
      </c>
      <c r="E69" s="19" t="s">
        <v>179</v>
      </c>
      <c r="F69" s="19" t="s">
        <v>179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93">
        <f t="shared" si="2"/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8">
        <f t="shared" si="3"/>
        <v>0</v>
      </c>
    </row>
    <row r="70" spans="1:19" ht="31.5">
      <c r="A70" s="10" t="s">
        <v>145</v>
      </c>
      <c r="B70" s="67" t="s">
        <v>146</v>
      </c>
      <c r="C70" s="26" t="s">
        <v>164</v>
      </c>
      <c r="D70" s="19" t="s">
        <v>179</v>
      </c>
      <c r="E70" s="19" t="s">
        <v>179</v>
      </c>
      <c r="F70" s="19" t="s">
        <v>179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93">
        <f t="shared" si="2"/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8">
        <f t="shared" si="3"/>
        <v>0</v>
      </c>
    </row>
    <row r="71" spans="1:19" ht="47.25">
      <c r="A71" s="10" t="s">
        <v>147</v>
      </c>
      <c r="B71" s="67" t="s">
        <v>148</v>
      </c>
      <c r="C71" s="26" t="s">
        <v>164</v>
      </c>
      <c r="D71" s="19" t="s">
        <v>179</v>
      </c>
      <c r="E71" s="19" t="s">
        <v>179</v>
      </c>
      <c r="F71" s="19" t="s">
        <v>179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93">
        <f t="shared" si="2"/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8">
        <f t="shared" si="3"/>
        <v>0</v>
      </c>
    </row>
    <row r="72" spans="1:19" ht="63">
      <c r="A72" s="10" t="s">
        <v>149</v>
      </c>
      <c r="B72" s="67" t="s">
        <v>150</v>
      </c>
      <c r="C72" s="26" t="s">
        <v>164</v>
      </c>
      <c r="D72" s="19" t="s">
        <v>179</v>
      </c>
      <c r="E72" s="19" t="s">
        <v>179</v>
      </c>
      <c r="F72" s="19" t="s">
        <v>179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93">
        <f t="shared" si="2"/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8">
        <f t="shared" si="3"/>
        <v>0</v>
      </c>
    </row>
    <row r="73" spans="1:19" ht="63">
      <c r="A73" s="10" t="s">
        <v>151</v>
      </c>
      <c r="B73" s="67" t="s">
        <v>152</v>
      </c>
      <c r="C73" s="26" t="s">
        <v>164</v>
      </c>
      <c r="D73" s="19" t="s">
        <v>179</v>
      </c>
      <c r="E73" s="19" t="s">
        <v>179</v>
      </c>
      <c r="F73" s="19" t="s">
        <v>179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93">
        <f t="shared" si="2"/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8">
        <f t="shared" si="3"/>
        <v>0</v>
      </c>
    </row>
    <row r="74" spans="1:19" ht="47.25">
      <c r="A74" s="10" t="s">
        <v>153</v>
      </c>
      <c r="B74" s="67" t="s">
        <v>154</v>
      </c>
      <c r="C74" s="26" t="s">
        <v>164</v>
      </c>
      <c r="D74" s="19" t="s">
        <v>179</v>
      </c>
      <c r="E74" s="19" t="s">
        <v>179</v>
      </c>
      <c r="F74" s="19" t="s">
        <v>179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93">
        <f t="shared" si="2"/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8">
        <f t="shared" si="3"/>
        <v>0</v>
      </c>
    </row>
    <row r="75" spans="1:19" ht="31.5">
      <c r="A75" s="10" t="s">
        <v>155</v>
      </c>
      <c r="B75" s="67" t="s">
        <v>156</v>
      </c>
      <c r="C75" s="26" t="s">
        <v>164</v>
      </c>
      <c r="D75" s="19" t="s">
        <v>179</v>
      </c>
      <c r="E75" s="19" t="s">
        <v>179</v>
      </c>
      <c r="F75" s="19" t="s">
        <v>179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93">
        <f t="shared" si="2"/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8">
        <f t="shared" si="3"/>
        <v>0</v>
      </c>
    </row>
    <row r="76" spans="1:19" ht="47.25">
      <c r="A76" s="10" t="s">
        <v>157</v>
      </c>
      <c r="B76" s="137" t="s">
        <v>158</v>
      </c>
      <c r="C76" s="26" t="s">
        <v>164</v>
      </c>
      <c r="D76" s="19" t="s">
        <v>179</v>
      </c>
      <c r="E76" s="19" t="s">
        <v>179</v>
      </c>
      <c r="F76" s="19" t="s">
        <v>179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93">
        <f t="shared" si="2"/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8">
        <f t="shared" si="3"/>
        <v>0</v>
      </c>
    </row>
    <row r="77" spans="1:19" ht="31.5">
      <c r="A77" s="10" t="s">
        <v>159</v>
      </c>
      <c r="B77" s="137" t="s">
        <v>160</v>
      </c>
      <c r="C77" s="26" t="s">
        <v>164</v>
      </c>
      <c r="D77" s="19" t="s">
        <v>179</v>
      </c>
      <c r="E77" s="19" t="s">
        <v>179</v>
      </c>
      <c r="F77" s="19" t="s">
        <v>179</v>
      </c>
      <c r="G77" s="11">
        <f>SUM(G78:G80)</f>
        <v>6.474589999999999</v>
      </c>
      <c r="H77" s="11">
        <f>SUM(H78:H80)</f>
        <v>0.17377</v>
      </c>
      <c r="I77" s="11">
        <f>SUM(I78:I80)</f>
        <v>1.37722</v>
      </c>
      <c r="J77" s="11">
        <f>SUM(J78:J80)</f>
        <v>4.8733</v>
      </c>
      <c r="K77" s="11">
        <f>SUM(K78:K80)</f>
        <v>0.0503</v>
      </c>
      <c r="L77" s="11">
        <v>0</v>
      </c>
      <c r="M77" s="93">
        <f t="shared" si="2"/>
        <v>6.474590000000001</v>
      </c>
      <c r="N77" s="11">
        <v>0</v>
      </c>
      <c r="O77" s="11">
        <f>SUM(O78:O80)</f>
        <v>6.474360000000001</v>
      </c>
      <c r="P77" s="11">
        <v>0</v>
      </c>
      <c r="Q77" s="11">
        <v>0</v>
      </c>
      <c r="R77" s="11">
        <v>0</v>
      </c>
      <c r="S77" s="18">
        <f t="shared" si="3"/>
        <v>6.474360000000001</v>
      </c>
    </row>
    <row r="78" spans="1:19" ht="47.25">
      <c r="A78" s="10" t="s">
        <v>159</v>
      </c>
      <c r="B78" s="67" t="s">
        <v>161</v>
      </c>
      <c r="C78" s="26" t="s">
        <v>176</v>
      </c>
      <c r="D78" s="66">
        <v>2021</v>
      </c>
      <c r="E78" s="66">
        <v>2021</v>
      </c>
      <c r="F78" s="19" t="s">
        <v>179</v>
      </c>
      <c r="G78" s="11">
        <f>SUM(H78:K78)</f>
        <v>0.83777</v>
      </c>
      <c r="H78" s="68">
        <v>0</v>
      </c>
      <c r="I78" s="68">
        <v>0</v>
      </c>
      <c r="J78" s="68">
        <v>0.83777</v>
      </c>
      <c r="K78" s="69">
        <v>0</v>
      </c>
      <c r="L78" s="11">
        <v>0</v>
      </c>
      <c r="M78" s="93">
        <f t="shared" si="2"/>
        <v>0.83777</v>
      </c>
      <c r="N78" s="11">
        <v>0</v>
      </c>
      <c r="O78" s="11">
        <f>J78</f>
        <v>0.83777</v>
      </c>
      <c r="P78" s="11">
        <v>0</v>
      </c>
      <c r="Q78" s="11">
        <v>0</v>
      </c>
      <c r="R78" s="11">
        <v>0</v>
      </c>
      <c r="S78" s="18">
        <f t="shared" si="3"/>
        <v>0.83777</v>
      </c>
    </row>
    <row r="79" spans="1:19" ht="47.25">
      <c r="A79" s="10" t="s">
        <v>159</v>
      </c>
      <c r="B79" s="67" t="s">
        <v>162</v>
      </c>
      <c r="C79" s="26" t="s">
        <v>177</v>
      </c>
      <c r="D79" s="66">
        <v>2021</v>
      </c>
      <c r="E79" s="66">
        <v>2021</v>
      </c>
      <c r="F79" s="19" t="s">
        <v>179</v>
      </c>
      <c r="G79" s="11">
        <f>SUM(H79:K79)</f>
        <v>1.28959</v>
      </c>
      <c r="H79" s="68">
        <v>0</v>
      </c>
      <c r="I79" s="68">
        <v>0</v>
      </c>
      <c r="J79" s="68">
        <v>1.28959</v>
      </c>
      <c r="K79" s="69">
        <v>0</v>
      </c>
      <c r="L79" s="11">
        <v>0</v>
      </c>
      <c r="M79" s="93">
        <f t="shared" si="2"/>
        <v>1.28959</v>
      </c>
      <c r="N79" s="11">
        <v>0</v>
      </c>
      <c r="O79" s="11">
        <f>J79</f>
        <v>1.28959</v>
      </c>
      <c r="P79" s="11">
        <v>0</v>
      </c>
      <c r="Q79" s="11">
        <v>0</v>
      </c>
      <c r="R79" s="11">
        <v>0</v>
      </c>
      <c r="S79" s="18">
        <f t="shared" si="3"/>
        <v>1.28959</v>
      </c>
    </row>
    <row r="80" spans="1:19" ht="126">
      <c r="A80" s="10" t="s">
        <v>159</v>
      </c>
      <c r="B80" s="67" t="s">
        <v>163</v>
      </c>
      <c r="C80" s="26" t="s">
        <v>178</v>
      </c>
      <c r="D80" s="66">
        <v>2021</v>
      </c>
      <c r="E80" s="66">
        <v>2021</v>
      </c>
      <c r="F80" s="19" t="s">
        <v>179</v>
      </c>
      <c r="G80" s="11">
        <f>SUM(H80:K80)</f>
        <v>4.34723</v>
      </c>
      <c r="H80" s="68">
        <v>0.17377</v>
      </c>
      <c r="I80" s="68">
        <v>1.37722</v>
      </c>
      <c r="J80" s="68">
        <v>2.74594</v>
      </c>
      <c r="K80" s="68">
        <v>0.0503</v>
      </c>
      <c r="L80" s="11">
        <v>0</v>
      </c>
      <c r="M80" s="93">
        <f>SUM(H80,I80,J80,K80,L80)</f>
        <v>4.34723</v>
      </c>
      <c r="N80" s="11">
        <v>0</v>
      </c>
      <c r="O80" s="11">
        <v>4.347</v>
      </c>
      <c r="P80" s="11">
        <v>0</v>
      </c>
      <c r="Q80" s="11">
        <v>0</v>
      </c>
      <c r="R80" s="11">
        <v>0</v>
      </c>
      <c r="S80" s="18">
        <f>SUM(N80,O80,P80,Q80,R80)</f>
        <v>4.347</v>
      </c>
    </row>
  </sheetData>
  <sheetProtection/>
  <mergeCells count="17">
    <mergeCell ref="F10:F11"/>
    <mergeCell ref="G10:K10"/>
    <mergeCell ref="L10:M10"/>
    <mergeCell ref="N10:S10"/>
    <mergeCell ref="G11:K11"/>
    <mergeCell ref="L11:M11"/>
    <mergeCell ref="S11:S12"/>
    <mergeCell ref="A4:S4"/>
    <mergeCell ref="A5:S5"/>
    <mergeCell ref="A7:S7"/>
    <mergeCell ref="A8:S8"/>
    <mergeCell ref="A9:S9"/>
    <mergeCell ref="A10:A12"/>
    <mergeCell ref="B10:B12"/>
    <mergeCell ref="C10:C12"/>
    <mergeCell ref="D10:D12"/>
    <mergeCell ref="E10:E11"/>
  </mergeCells>
  <printOptions horizontalCentered="1"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9"/>
  <sheetViews>
    <sheetView zoomScale="55" zoomScaleNormal="55" zoomScalePageLayoutView="0" workbookViewId="0" topLeftCell="A5">
      <selection activeCell="C20" sqref="C20"/>
    </sheetView>
  </sheetViews>
  <sheetFormatPr defaultColWidth="9.00390625" defaultRowHeight="12.75"/>
  <cols>
    <col min="1" max="1" width="11.125" style="20" customWidth="1"/>
    <col min="2" max="2" width="46.625" style="20" customWidth="1"/>
    <col min="3" max="3" width="26.375" style="20" customWidth="1"/>
    <col min="4" max="5" width="18.875" style="20" customWidth="1"/>
    <col min="6" max="8" width="19.125" style="20" customWidth="1"/>
    <col min="9" max="9" width="12.625" style="20" customWidth="1"/>
    <col min="10" max="12" width="9.25390625" style="20" customWidth="1"/>
    <col min="13" max="13" width="10.25390625" style="20" customWidth="1"/>
    <col min="14" max="14" width="11.00390625" style="20" customWidth="1"/>
    <col min="15" max="15" width="11.25390625" style="20" customWidth="1"/>
    <col min="16" max="16" width="14.125" style="20" customWidth="1"/>
    <col min="17" max="17" width="24.25390625" style="20" customWidth="1"/>
    <col min="18" max="18" width="25.875" style="20" customWidth="1"/>
    <col min="19" max="19" width="19.25390625" style="20" customWidth="1"/>
    <col min="20" max="20" width="20.625" style="20" customWidth="1"/>
    <col min="21" max="21" width="20.00390625" style="20" customWidth="1"/>
    <col min="22" max="22" width="22.00390625" style="20" customWidth="1"/>
    <col min="23" max="23" width="21.375" style="20" customWidth="1"/>
    <col min="24" max="24" width="29.375" style="20" customWidth="1"/>
    <col min="25" max="16384" width="9.125" style="20" customWidth="1"/>
  </cols>
  <sheetData>
    <row r="1" spans="1:24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61" t="s">
        <v>492</v>
      </c>
    </row>
    <row r="2" spans="1:24" ht="15.75">
      <c r="A2" s="29"/>
      <c r="B2" s="29"/>
      <c r="C2" s="29"/>
      <c r="D2" s="29"/>
      <c r="E2" s="29"/>
      <c r="F2" s="29"/>
      <c r="G2" s="29"/>
      <c r="H2" s="29"/>
      <c r="I2" s="29"/>
      <c r="J2" s="9"/>
      <c r="K2" s="9"/>
      <c r="L2" s="109"/>
      <c r="M2" s="109"/>
      <c r="N2" s="29"/>
      <c r="O2" s="29"/>
      <c r="P2" s="29"/>
      <c r="Q2" s="29"/>
      <c r="R2" s="29"/>
      <c r="S2" s="29"/>
      <c r="T2" s="29"/>
      <c r="U2" s="29"/>
      <c r="V2" s="29"/>
      <c r="W2" s="29"/>
      <c r="X2" s="62" t="s">
        <v>488</v>
      </c>
    </row>
    <row r="3" spans="1:24" ht="15.75">
      <c r="A3" s="29"/>
      <c r="B3" s="29"/>
      <c r="C3" s="29"/>
      <c r="D3" s="29"/>
      <c r="E3" s="29"/>
      <c r="F3" s="29"/>
      <c r="G3" s="29"/>
      <c r="H3" s="29"/>
      <c r="I3" s="29"/>
      <c r="J3" s="70"/>
      <c r="K3" s="70"/>
      <c r="L3" s="70"/>
      <c r="M3" s="70"/>
      <c r="N3" s="29"/>
      <c r="O3" s="29"/>
      <c r="P3" s="29"/>
      <c r="Q3" s="29"/>
      <c r="R3" s="29"/>
      <c r="S3" s="29"/>
      <c r="T3" s="29"/>
      <c r="U3" s="29"/>
      <c r="V3" s="29"/>
      <c r="W3" s="29"/>
      <c r="X3" s="62" t="s">
        <v>489</v>
      </c>
    </row>
    <row r="4" spans="1:24" ht="15.7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15.75">
      <c r="A5" s="102" t="s">
        <v>206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15.75">
      <c r="A6" s="110" t="s">
        <v>207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5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1.75" customHeight="1">
      <c r="A8" s="102" t="s">
        <v>180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5.75" customHeight="1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36" s="21" customFormat="1" ht="15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24" s="23" customFormat="1" ht="33.75" customHeight="1">
      <c r="A11" s="108" t="s">
        <v>3</v>
      </c>
      <c r="B11" s="108" t="s">
        <v>182</v>
      </c>
      <c r="C11" s="108" t="s">
        <v>486</v>
      </c>
      <c r="D11" s="108" t="s">
        <v>208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76.25" customHeight="1">
      <c r="A12" s="108"/>
      <c r="B12" s="108"/>
      <c r="C12" s="108"/>
      <c r="D12" s="108" t="s">
        <v>209</v>
      </c>
      <c r="E12" s="108"/>
      <c r="F12" s="108"/>
      <c r="G12" s="108"/>
      <c r="H12" s="108"/>
      <c r="I12" s="108"/>
      <c r="J12" s="108" t="s">
        <v>210</v>
      </c>
      <c r="K12" s="108"/>
      <c r="L12" s="108"/>
      <c r="M12" s="108"/>
      <c r="N12" s="108" t="s">
        <v>211</v>
      </c>
      <c r="O12" s="108"/>
      <c r="P12" s="108"/>
      <c r="Q12" s="108" t="s">
        <v>212</v>
      </c>
      <c r="R12" s="108"/>
      <c r="S12" s="108" t="s">
        <v>213</v>
      </c>
      <c r="T12" s="108"/>
      <c r="U12" s="108"/>
      <c r="V12" s="108" t="s">
        <v>214</v>
      </c>
      <c r="W12" s="108"/>
      <c r="X12" s="56" t="s">
        <v>215</v>
      </c>
    </row>
    <row r="13" spans="1:24" s="25" customFormat="1" ht="233.25" customHeight="1">
      <c r="A13" s="108"/>
      <c r="B13" s="108"/>
      <c r="C13" s="108"/>
      <c r="D13" s="31" t="s">
        <v>216</v>
      </c>
      <c r="E13" s="31" t="s">
        <v>217</v>
      </c>
      <c r="F13" s="24" t="s">
        <v>218</v>
      </c>
      <c r="G13" s="24" t="s">
        <v>219</v>
      </c>
      <c r="H13" s="24" t="s">
        <v>220</v>
      </c>
      <c r="I13" s="31" t="s">
        <v>221</v>
      </c>
      <c r="J13" s="31" t="s">
        <v>222</v>
      </c>
      <c r="K13" s="24" t="s">
        <v>223</v>
      </c>
      <c r="L13" s="24" t="s">
        <v>224</v>
      </c>
      <c r="M13" s="24" t="s">
        <v>225</v>
      </c>
      <c r="N13" s="24" t="s">
        <v>226</v>
      </c>
      <c r="O13" s="24" t="s">
        <v>227</v>
      </c>
      <c r="P13" s="24" t="s">
        <v>228</v>
      </c>
      <c r="Q13" s="24" t="s">
        <v>229</v>
      </c>
      <c r="R13" s="24" t="s">
        <v>230</v>
      </c>
      <c r="S13" s="24" t="s">
        <v>231</v>
      </c>
      <c r="T13" s="24" t="s">
        <v>232</v>
      </c>
      <c r="U13" s="24" t="s">
        <v>233</v>
      </c>
      <c r="V13" s="24" t="s">
        <v>234</v>
      </c>
      <c r="W13" s="24" t="s">
        <v>235</v>
      </c>
      <c r="X13" s="24" t="s">
        <v>236</v>
      </c>
    </row>
    <row r="14" spans="1:24" s="29" customFormat="1" ht="15.75">
      <c r="A14" s="26">
        <v>1</v>
      </c>
      <c r="B14" s="27">
        <v>2</v>
      </c>
      <c r="C14" s="26">
        <v>3</v>
      </c>
      <c r="D14" s="28" t="s">
        <v>237</v>
      </c>
      <c r="E14" s="28" t="s">
        <v>238</v>
      </c>
      <c r="F14" s="28" t="s">
        <v>240</v>
      </c>
      <c r="G14" s="28" t="s">
        <v>239</v>
      </c>
      <c r="H14" s="28" t="s">
        <v>241</v>
      </c>
      <c r="I14" s="28" t="s">
        <v>242</v>
      </c>
      <c r="J14" s="28" t="s">
        <v>243</v>
      </c>
      <c r="K14" s="28" t="s">
        <v>244</v>
      </c>
      <c r="L14" s="28" t="s">
        <v>246</v>
      </c>
      <c r="M14" s="28" t="s">
        <v>245</v>
      </c>
      <c r="N14" s="28" t="s">
        <v>247</v>
      </c>
      <c r="O14" s="28" t="s">
        <v>248</v>
      </c>
      <c r="P14" s="28" t="s">
        <v>249</v>
      </c>
      <c r="Q14" s="28" t="s">
        <v>250</v>
      </c>
      <c r="R14" s="28" t="s">
        <v>251</v>
      </c>
      <c r="S14" s="28" t="s">
        <v>252</v>
      </c>
      <c r="T14" s="28" t="s">
        <v>253</v>
      </c>
      <c r="U14" s="28" t="s">
        <v>254</v>
      </c>
      <c r="V14" s="28" t="s">
        <v>255</v>
      </c>
      <c r="W14" s="28" t="s">
        <v>256</v>
      </c>
      <c r="X14" s="28" t="s">
        <v>257</v>
      </c>
    </row>
    <row r="15" spans="1:24" s="29" customFormat="1" ht="31.5">
      <c r="A15" s="10" t="s">
        <v>53</v>
      </c>
      <c r="B15" s="67" t="s">
        <v>54</v>
      </c>
      <c r="C15" s="26" t="s">
        <v>164</v>
      </c>
      <c r="D15" s="11">
        <v>0</v>
      </c>
      <c r="E15" s="11">
        <v>0</v>
      </c>
      <c r="F15" s="11">
        <v>0</v>
      </c>
      <c r="G15" s="11" t="s">
        <v>179</v>
      </c>
      <c r="H15" s="11">
        <v>0</v>
      </c>
      <c r="I15" s="11" t="s">
        <v>179</v>
      </c>
      <c r="J15" s="11">
        <f>SUM(J17,J21)</f>
        <v>4</v>
      </c>
      <c r="K15" s="11">
        <f>SUM(K17,K21)</f>
        <v>1.1</v>
      </c>
      <c r="L15" s="11" t="s">
        <v>179</v>
      </c>
      <c r="M15" s="11" t="s">
        <v>179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 t="s">
        <v>179</v>
      </c>
      <c r="T15" s="11" t="s">
        <v>179</v>
      </c>
      <c r="U15" s="11" t="s">
        <v>179</v>
      </c>
      <c r="V15" s="11" t="s">
        <v>179</v>
      </c>
      <c r="W15" s="11" t="s">
        <v>179</v>
      </c>
      <c r="X15" s="11">
        <v>0</v>
      </c>
    </row>
    <row r="16" spans="1:24" s="29" customFormat="1" ht="15.75">
      <c r="A16" s="10" t="s">
        <v>55</v>
      </c>
      <c r="B16" s="67" t="s">
        <v>56</v>
      </c>
      <c r="C16" s="26" t="s">
        <v>164</v>
      </c>
      <c r="D16" s="11">
        <v>0</v>
      </c>
      <c r="E16" s="11">
        <v>0</v>
      </c>
      <c r="F16" s="11">
        <v>0</v>
      </c>
      <c r="G16" s="11" t="s">
        <v>179</v>
      </c>
      <c r="H16" s="11">
        <v>0</v>
      </c>
      <c r="I16" s="11" t="s">
        <v>179</v>
      </c>
      <c r="J16" s="11">
        <v>0</v>
      </c>
      <c r="K16" s="11">
        <v>0</v>
      </c>
      <c r="L16" s="11" t="s">
        <v>179</v>
      </c>
      <c r="M16" s="11" t="s">
        <v>179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 t="s">
        <v>179</v>
      </c>
      <c r="T16" s="11" t="s">
        <v>179</v>
      </c>
      <c r="U16" s="11" t="s">
        <v>179</v>
      </c>
      <c r="V16" s="11" t="s">
        <v>179</v>
      </c>
      <c r="W16" s="11" t="s">
        <v>179</v>
      </c>
      <c r="X16" s="11">
        <v>0</v>
      </c>
    </row>
    <row r="17" spans="1:24" s="29" customFormat="1" ht="31.5">
      <c r="A17" s="10" t="s">
        <v>57</v>
      </c>
      <c r="B17" s="67" t="s">
        <v>58</v>
      </c>
      <c r="C17" s="26" t="s">
        <v>164</v>
      </c>
      <c r="D17" s="11">
        <v>0</v>
      </c>
      <c r="E17" s="11">
        <v>0</v>
      </c>
      <c r="F17" s="11">
        <v>0</v>
      </c>
      <c r="G17" s="11" t="s">
        <v>179</v>
      </c>
      <c r="H17" s="11">
        <v>0</v>
      </c>
      <c r="I17" s="11" t="s">
        <v>179</v>
      </c>
      <c r="J17" s="11">
        <f>J41</f>
        <v>4</v>
      </c>
      <c r="K17" s="11">
        <f>K41</f>
        <v>1.1</v>
      </c>
      <c r="L17" s="11" t="s">
        <v>179</v>
      </c>
      <c r="M17" s="11" t="s">
        <v>179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 t="s">
        <v>179</v>
      </c>
      <c r="T17" s="11" t="s">
        <v>179</v>
      </c>
      <c r="U17" s="11" t="s">
        <v>179</v>
      </c>
      <c r="V17" s="11" t="s">
        <v>179</v>
      </c>
      <c r="W17" s="11" t="s">
        <v>179</v>
      </c>
      <c r="X17" s="11">
        <v>0</v>
      </c>
    </row>
    <row r="18" spans="1:24" s="29" customFormat="1" ht="63">
      <c r="A18" s="10" t="s">
        <v>59</v>
      </c>
      <c r="B18" s="137" t="s">
        <v>60</v>
      </c>
      <c r="C18" s="26" t="s">
        <v>164</v>
      </c>
      <c r="D18" s="11">
        <v>0</v>
      </c>
      <c r="E18" s="11">
        <v>0</v>
      </c>
      <c r="F18" s="11">
        <v>0</v>
      </c>
      <c r="G18" s="11" t="s">
        <v>179</v>
      </c>
      <c r="H18" s="11">
        <v>0</v>
      </c>
      <c r="I18" s="11" t="s">
        <v>179</v>
      </c>
      <c r="J18" s="11">
        <v>0</v>
      </c>
      <c r="K18" s="11">
        <v>0</v>
      </c>
      <c r="L18" s="11" t="s">
        <v>179</v>
      </c>
      <c r="M18" s="11" t="s">
        <v>179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 t="s">
        <v>179</v>
      </c>
      <c r="T18" s="11" t="s">
        <v>179</v>
      </c>
      <c r="U18" s="11" t="s">
        <v>179</v>
      </c>
      <c r="V18" s="11" t="s">
        <v>179</v>
      </c>
      <c r="W18" s="11" t="s">
        <v>179</v>
      </c>
      <c r="X18" s="11">
        <v>0</v>
      </c>
    </row>
    <row r="19" spans="1:24" s="29" customFormat="1" ht="31.5">
      <c r="A19" s="10" t="s">
        <v>61</v>
      </c>
      <c r="B19" s="67" t="s">
        <v>62</v>
      </c>
      <c r="C19" s="26" t="s">
        <v>164</v>
      </c>
      <c r="D19" s="11">
        <v>0</v>
      </c>
      <c r="E19" s="11">
        <v>0</v>
      </c>
      <c r="F19" s="11">
        <v>0</v>
      </c>
      <c r="G19" s="11" t="s">
        <v>179</v>
      </c>
      <c r="H19" s="11">
        <v>0</v>
      </c>
      <c r="I19" s="11" t="s">
        <v>179</v>
      </c>
      <c r="J19" s="11">
        <v>0</v>
      </c>
      <c r="K19" s="11">
        <v>0</v>
      </c>
      <c r="L19" s="11" t="s">
        <v>179</v>
      </c>
      <c r="M19" s="11" t="s">
        <v>179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 t="s">
        <v>179</v>
      </c>
      <c r="T19" s="11" t="s">
        <v>179</v>
      </c>
      <c r="U19" s="11" t="s">
        <v>179</v>
      </c>
      <c r="V19" s="11" t="s">
        <v>179</v>
      </c>
      <c r="W19" s="11" t="s">
        <v>179</v>
      </c>
      <c r="X19" s="11">
        <v>0</v>
      </c>
    </row>
    <row r="20" spans="1:24" s="29" customFormat="1" ht="47.25">
      <c r="A20" s="10" t="s">
        <v>63</v>
      </c>
      <c r="B20" s="67" t="s">
        <v>64</v>
      </c>
      <c r="C20" s="26" t="s">
        <v>164</v>
      </c>
      <c r="D20" s="11">
        <v>0</v>
      </c>
      <c r="E20" s="11">
        <v>0</v>
      </c>
      <c r="F20" s="11">
        <v>0</v>
      </c>
      <c r="G20" s="11" t="s">
        <v>179</v>
      </c>
      <c r="H20" s="11">
        <v>0</v>
      </c>
      <c r="I20" s="11" t="s">
        <v>179</v>
      </c>
      <c r="J20" s="11">
        <v>0</v>
      </c>
      <c r="K20" s="11">
        <v>0</v>
      </c>
      <c r="L20" s="11" t="s">
        <v>179</v>
      </c>
      <c r="M20" s="11" t="s">
        <v>179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 t="s">
        <v>179</v>
      </c>
      <c r="T20" s="11" t="s">
        <v>179</v>
      </c>
      <c r="U20" s="11" t="s">
        <v>179</v>
      </c>
      <c r="V20" s="11" t="s">
        <v>179</v>
      </c>
      <c r="W20" s="11" t="s">
        <v>179</v>
      </c>
      <c r="X20" s="11">
        <v>0</v>
      </c>
    </row>
    <row r="21" spans="1:24" s="29" customFormat="1" ht="15.75">
      <c r="A21" s="10" t="s">
        <v>65</v>
      </c>
      <c r="B21" s="67" t="s">
        <v>66</v>
      </c>
      <c r="C21" s="26" t="s">
        <v>164</v>
      </c>
      <c r="D21" s="11">
        <v>0</v>
      </c>
      <c r="E21" s="11">
        <v>0</v>
      </c>
      <c r="F21" s="11">
        <v>0</v>
      </c>
      <c r="G21" s="11" t="s">
        <v>179</v>
      </c>
      <c r="H21" s="11">
        <v>0</v>
      </c>
      <c r="I21" s="11" t="s">
        <v>179</v>
      </c>
      <c r="J21" s="11">
        <v>0</v>
      </c>
      <c r="K21" s="11">
        <v>0</v>
      </c>
      <c r="L21" s="11" t="s">
        <v>179</v>
      </c>
      <c r="M21" s="11" t="s">
        <v>179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 t="s">
        <v>179</v>
      </c>
      <c r="T21" s="11" t="s">
        <v>179</v>
      </c>
      <c r="U21" s="11" t="s">
        <v>179</v>
      </c>
      <c r="V21" s="11" t="s">
        <v>179</v>
      </c>
      <c r="W21" s="11" t="s">
        <v>179</v>
      </c>
      <c r="X21" s="11">
        <v>0</v>
      </c>
    </row>
    <row r="22" spans="1:24" s="29" customFormat="1" ht="15.75">
      <c r="A22" s="10" t="s">
        <v>67</v>
      </c>
      <c r="B22" s="67" t="s">
        <v>68</v>
      </c>
      <c r="C22" s="26" t="s">
        <v>164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29" customFormat="1" ht="31.5">
      <c r="A23" s="10" t="s">
        <v>69</v>
      </c>
      <c r="B23" s="67" t="s">
        <v>70</v>
      </c>
      <c r="C23" s="26" t="s">
        <v>164</v>
      </c>
      <c r="D23" s="11">
        <v>0</v>
      </c>
      <c r="E23" s="11">
        <v>0</v>
      </c>
      <c r="F23" s="11">
        <v>0</v>
      </c>
      <c r="G23" s="11" t="s">
        <v>179</v>
      </c>
      <c r="H23" s="11">
        <v>0</v>
      </c>
      <c r="I23" s="11" t="s">
        <v>179</v>
      </c>
      <c r="J23" s="11">
        <v>0</v>
      </c>
      <c r="K23" s="11">
        <v>0</v>
      </c>
      <c r="L23" s="11" t="s">
        <v>179</v>
      </c>
      <c r="M23" s="11" t="s">
        <v>179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 t="s">
        <v>179</v>
      </c>
      <c r="T23" s="11" t="s">
        <v>179</v>
      </c>
      <c r="U23" s="11" t="s">
        <v>179</v>
      </c>
      <c r="V23" s="11" t="s">
        <v>179</v>
      </c>
      <c r="W23" s="11" t="s">
        <v>179</v>
      </c>
      <c r="X23" s="11">
        <v>0</v>
      </c>
    </row>
    <row r="24" spans="1:24" s="29" customFormat="1" ht="47.25">
      <c r="A24" s="10" t="s">
        <v>71</v>
      </c>
      <c r="B24" s="67" t="s">
        <v>72</v>
      </c>
      <c r="C24" s="26" t="s">
        <v>164</v>
      </c>
      <c r="D24" s="11">
        <v>0</v>
      </c>
      <c r="E24" s="11">
        <v>0</v>
      </c>
      <c r="F24" s="11">
        <v>0</v>
      </c>
      <c r="G24" s="11" t="s">
        <v>179</v>
      </c>
      <c r="H24" s="11">
        <v>0</v>
      </c>
      <c r="I24" s="11" t="s">
        <v>179</v>
      </c>
      <c r="J24" s="11">
        <v>0</v>
      </c>
      <c r="K24" s="11">
        <v>0</v>
      </c>
      <c r="L24" s="11" t="s">
        <v>179</v>
      </c>
      <c r="M24" s="11" t="s">
        <v>179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 t="s">
        <v>179</v>
      </c>
      <c r="T24" s="11" t="s">
        <v>179</v>
      </c>
      <c r="U24" s="11" t="s">
        <v>179</v>
      </c>
      <c r="V24" s="11" t="s">
        <v>179</v>
      </c>
      <c r="W24" s="11" t="s">
        <v>179</v>
      </c>
      <c r="X24" s="11">
        <v>0</v>
      </c>
    </row>
    <row r="25" spans="1:24" s="29" customFormat="1" ht="63">
      <c r="A25" s="10" t="s">
        <v>77</v>
      </c>
      <c r="B25" s="67" t="s">
        <v>78</v>
      </c>
      <c r="C25" s="26" t="s">
        <v>164</v>
      </c>
      <c r="D25" s="11">
        <v>0</v>
      </c>
      <c r="E25" s="11">
        <v>0</v>
      </c>
      <c r="F25" s="11">
        <v>0</v>
      </c>
      <c r="G25" s="11" t="s">
        <v>179</v>
      </c>
      <c r="H25" s="11">
        <v>0</v>
      </c>
      <c r="I25" s="11" t="s">
        <v>179</v>
      </c>
      <c r="J25" s="11">
        <v>0</v>
      </c>
      <c r="K25" s="11">
        <v>0</v>
      </c>
      <c r="L25" s="11" t="s">
        <v>179</v>
      </c>
      <c r="M25" s="11" t="s">
        <v>179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 t="s">
        <v>179</v>
      </c>
      <c r="T25" s="11" t="s">
        <v>179</v>
      </c>
      <c r="U25" s="11" t="s">
        <v>179</v>
      </c>
      <c r="V25" s="11" t="s">
        <v>179</v>
      </c>
      <c r="W25" s="11" t="s">
        <v>179</v>
      </c>
      <c r="X25" s="11">
        <v>0</v>
      </c>
    </row>
    <row r="26" spans="1:24" s="29" customFormat="1" ht="47.25">
      <c r="A26" s="10" t="s">
        <v>79</v>
      </c>
      <c r="B26" s="67" t="s">
        <v>80</v>
      </c>
      <c r="C26" s="26" t="s">
        <v>164</v>
      </c>
      <c r="D26" s="11">
        <v>0</v>
      </c>
      <c r="E26" s="11">
        <v>0</v>
      </c>
      <c r="F26" s="11">
        <v>0</v>
      </c>
      <c r="G26" s="11" t="s">
        <v>179</v>
      </c>
      <c r="H26" s="11">
        <v>0</v>
      </c>
      <c r="I26" s="11" t="s">
        <v>179</v>
      </c>
      <c r="J26" s="11">
        <v>0</v>
      </c>
      <c r="K26" s="11">
        <v>0</v>
      </c>
      <c r="L26" s="11" t="s">
        <v>179</v>
      </c>
      <c r="M26" s="11" t="s">
        <v>179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 t="s">
        <v>179</v>
      </c>
      <c r="T26" s="11" t="s">
        <v>179</v>
      </c>
      <c r="U26" s="11" t="s">
        <v>179</v>
      </c>
      <c r="V26" s="11" t="s">
        <v>179</v>
      </c>
      <c r="W26" s="11" t="s">
        <v>179</v>
      </c>
      <c r="X26" s="11">
        <v>0</v>
      </c>
    </row>
    <row r="27" spans="1:24" s="29" customFormat="1" ht="63">
      <c r="A27" s="10" t="s">
        <v>81</v>
      </c>
      <c r="B27" s="67" t="s">
        <v>82</v>
      </c>
      <c r="C27" s="26" t="s">
        <v>164</v>
      </c>
      <c r="D27" s="11">
        <v>0</v>
      </c>
      <c r="E27" s="11">
        <v>0</v>
      </c>
      <c r="F27" s="11">
        <v>0</v>
      </c>
      <c r="G27" s="11" t="s">
        <v>179</v>
      </c>
      <c r="H27" s="11">
        <v>0</v>
      </c>
      <c r="I27" s="11" t="s">
        <v>179</v>
      </c>
      <c r="J27" s="11">
        <v>0</v>
      </c>
      <c r="K27" s="11">
        <v>0</v>
      </c>
      <c r="L27" s="11" t="s">
        <v>179</v>
      </c>
      <c r="M27" s="11" t="s">
        <v>179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 t="s">
        <v>179</v>
      </c>
      <c r="T27" s="11" t="s">
        <v>179</v>
      </c>
      <c r="U27" s="11" t="s">
        <v>179</v>
      </c>
      <c r="V27" s="11" t="s">
        <v>179</v>
      </c>
      <c r="W27" s="11" t="s">
        <v>179</v>
      </c>
      <c r="X27" s="11">
        <v>0</v>
      </c>
    </row>
    <row r="28" spans="1:24" s="29" customFormat="1" ht="47.25">
      <c r="A28" s="10" t="s">
        <v>83</v>
      </c>
      <c r="B28" s="67" t="s">
        <v>84</v>
      </c>
      <c r="C28" s="26" t="s">
        <v>164</v>
      </c>
      <c r="D28" s="11">
        <v>0</v>
      </c>
      <c r="E28" s="11">
        <v>0</v>
      </c>
      <c r="F28" s="11">
        <v>0</v>
      </c>
      <c r="G28" s="11" t="s">
        <v>179</v>
      </c>
      <c r="H28" s="11">
        <v>0</v>
      </c>
      <c r="I28" s="11" t="s">
        <v>179</v>
      </c>
      <c r="J28" s="11">
        <v>0</v>
      </c>
      <c r="K28" s="11">
        <v>0</v>
      </c>
      <c r="L28" s="11" t="s">
        <v>179</v>
      </c>
      <c r="M28" s="11" t="s">
        <v>179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 t="s">
        <v>179</v>
      </c>
      <c r="T28" s="11" t="s">
        <v>179</v>
      </c>
      <c r="U28" s="11" t="s">
        <v>179</v>
      </c>
      <c r="V28" s="11" t="s">
        <v>179</v>
      </c>
      <c r="W28" s="11" t="s">
        <v>179</v>
      </c>
      <c r="X28" s="11">
        <v>0</v>
      </c>
    </row>
    <row r="29" spans="1:24" s="29" customFormat="1" ht="47.25">
      <c r="A29" s="10" t="s">
        <v>85</v>
      </c>
      <c r="B29" s="67" t="s">
        <v>86</v>
      </c>
      <c r="C29" s="26" t="s">
        <v>164</v>
      </c>
      <c r="D29" s="11">
        <v>0</v>
      </c>
      <c r="E29" s="11">
        <v>0</v>
      </c>
      <c r="F29" s="11">
        <v>0</v>
      </c>
      <c r="G29" s="11" t="s">
        <v>179</v>
      </c>
      <c r="H29" s="11">
        <v>0</v>
      </c>
      <c r="I29" s="11" t="s">
        <v>179</v>
      </c>
      <c r="J29" s="11">
        <v>0</v>
      </c>
      <c r="K29" s="11">
        <v>0</v>
      </c>
      <c r="L29" s="11" t="s">
        <v>179</v>
      </c>
      <c r="M29" s="11" t="s">
        <v>179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 t="s">
        <v>179</v>
      </c>
      <c r="T29" s="11" t="s">
        <v>179</v>
      </c>
      <c r="U29" s="11" t="s">
        <v>179</v>
      </c>
      <c r="V29" s="11" t="s">
        <v>179</v>
      </c>
      <c r="W29" s="11" t="s">
        <v>179</v>
      </c>
      <c r="X29" s="11">
        <v>0</v>
      </c>
    </row>
    <row r="30" spans="1:24" s="29" customFormat="1" ht="31.5">
      <c r="A30" s="10" t="s">
        <v>87</v>
      </c>
      <c r="B30" s="67" t="s">
        <v>88</v>
      </c>
      <c r="C30" s="26" t="s">
        <v>164</v>
      </c>
      <c r="D30" s="11">
        <v>0</v>
      </c>
      <c r="E30" s="11">
        <v>0</v>
      </c>
      <c r="F30" s="11">
        <v>0</v>
      </c>
      <c r="G30" s="11" t="s">
        <v>179</v>
      </c>
      <c r="H30" s="11">
        <v>0</v>
      </c>
      <c r="I30" s="11" t="s">
        <v>179</v>
      </c>
      <c r="J30" s="11">
        <v>0</v>
      </c>
      <c r="K30" s="11">
        <v>0</v>
      </c>
      <c r="L30" s="11" t="s">
        <v>179</v>
      </c>
      <c r="M30" s="11" t="s">
        <v>179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 t="s">
        <v>179</v>
      </c>
      <c r="T30" s="11" t="s">
        <v>179</v>
      </c>
      <c r="U30" s="11" t="s">
        <v>179</v>
      </c>
      <c r="V30" s="11" t="s">
        <v>179</v>
      </c>
      <c r="W30" s="11" t="s">
        <v>179</v>
      </c>
      <c r="X30" s="11">
        <v>0</v>
      </c>
    </row>
    <row r="31" spans="1:24" s="29" customFormat="1" ht="110.25">
      <c r="A31" s="10" t="s">
        <v>87</v>
      </c>
      <c r="B31" s="67" t="s">
        <v>89</v>
      </c>
      <c r="C31" s="26" t="s">
        <v>164</v>
      </c>
      <c r="D31" s="11">
        <v>0</v>
      </c>
      <c r="E31" s="11">
        <v>0</v>
      </c>
      <c r="F31" s="11">
        <v>0</v>
      </c>
      <c r="G31" s="11" t="s">
        <v>179</v>
      </c>
      <c r="H31" s="11">
        <v>0</v>
      </c>
      <c r="I31" s="11" t="s">
        <v>179</v>
      </c>
      <c r="J31" s="11">
        <v>0</v>
      </c>
      <c r="K31" s="11">
        <v>0</v>
      </c>
      <c r="L31" s="11" t="s">
        <v>179</v>
      </c>
      <c r="M31" s="11" t="s">
        <v>179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 t="s">
        <v>179</v>
      </c>
      <c r="T31" s="11" t="s">
        <v>179</v>
      </c>
      <c r="U31" s="11" t="s">
        <v>179</v>
      </c>
      <c r="V31" s="11" t="s">
        <v>179</v>
      </c>
      <c r="W31" s="11" t="s">
        <v>179</v>
      </c>
      <c r="X31" s="11">
        <v>0</v>
      </c>
    </row>
    <row r="32" spans="1:24" s="29" customFormat="1" ht="94.5">
      <c r="A32" s="10" t="s">
        <v>87</v>
      </c>
      <c r="B32" s="67" t="s">
        <v>90</v>
      </c>
      <c r="C32" s="26" t="s">
        <v>164</v>
      </c>
      <c r="D32" s="11">
        <v>0</v>
      </c>
      <c r="E32" s="11">
        <v>0</v>
      </c>
      <c r="F32" s="11">
        <v>0</v>
      </c>
      <c r="G32" s="11" t="s">
        <v>179</v>
      </c>
      <c r="H32" s="11">
        <v>0</v>
      </c>
      <c r="I32" s="11" t="s">
        <v>179</v>
      </c>
      <c r="J32" s="11">
        <v>0</v>
      </c>
      <c r="K32" s="11">
        <v>0</v>
      </c>
      <c r="L32" s="11" t="s">
        <v>179</v>
      </c>
      <c r="M32" s="11" t="s">
        <v>179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 t="s">
        <v>179</v>
      </c>
      <c r="T32" s="11" t="s">
        <v>179</v>
      </c>
      <c r="U32" s="11" t="s">
        <v>179</v>
      </c>
      <c r="V32" s="11" t="s">
        <v>179</v>
      </c>
      <c r="W32" s="11" t="s">
        <v>179</v>
      </c>
      <c r="X32" s="11">
        <v>0</v>
      </c>
    </row>
    <row r="33" spans="1:24" s="29" customFormat="1" ht="94.5">
      <c r="A33" s="10" t="s">
        <v>87</v>
      </c>
      <c r="B33" s="67" t="s">
        <v>91</v>
      </c>
      <c r="C33" s="26" t="s">
        <v>164</v>
      </c>
      <c r="D33" s="11">
        <v>0</v>
      </c>
      <c r="E33" s="11">
        <v>0</v>
      </c>
      <c r="F33" s="11">
        <v>0</v>
      </c>
      <c r="G33" s="11" t="s">
        <v>179</v>
      </c>
      <c r="H33" s="11">
        <v>0</v>
      </c>
      <c r="I33" s="11" t="s">
        <v>179</v>
      </c>
      <c r="J33" s="11">
        <v>0</v>
      </c>
      <c r="K33" s="11">
        <v>0</v>
      </c>
      <c r="L33" s="11" t="s">
        <v>179</v>
      </c>
      <c r="M33" s="11" t="s">
        <v>179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 t="s">
        <v>179</v>
      </c>
      <c r="T33" s="11" t="s">
        <v>179</v>
      </c>
      <c r="U33" s="11" t="s">
        <v>179</v>
      </c>
      <c r="V33" s="11" t="s">
        <v>179</v>
      </c>
      <c r="W33" s="11" t="s">
        <v>179</v>
      </c>
      <c r="X33" s="11">
        <v>0</v>
      </c>
    </row>
    <row r="34" spans="1:24" s="29" customFormat="1" ht="31.5">
      <c r="A34" s="10" t="s">
        <v>92</v>
      </c>
      <c r="B34" s="67" t="s">
        <v>88</v>
      </c>
      <c r="C34" s="26" t="s">
        <v>164</v>
      </c>
      <c r="D34" s="11">
        <v>0</v>
      </c>
      <c r="E34" s="11">
        <v>0</v>
      </c>
      <c r="F34" s="11">
        <v>0</v>
      </c>
      <c r="G34" s="11" t="s">
        <v>179</v>
      </c>
      <c r="H34" s="11">
        <v>0</v>
      </c>
      <c r="I34" s="11" t="s">
        <v>179</v>
      </c>
      <c r="J34" s="11">
        <v>0</v>
      </c>
      <c r="K34" s="11">
        <v>0</v>
      </c>
      <c r="L34" s="11" t="s">
        <v>179</v>
      </c>
      <c r="M34" s="11" t="s">
        <v>179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 t="s">
        <v>179</v>
      </c>
      <c r="T34" s="11" t="s">
        <v>179</v>
      </c>
      <c r="U34" s="11" t="s">
        <v>179</v>
      </c>
      <c r="V34" s="11" t="s">
        <v>179</v>
      </c>
      <c r="W34" s="11" t="s">
        <v>179</v>
      </c>
      <c r="X34" s="11">
        <v>0</v>
      </c>
    </row>
    <row r="35" spans="1:24" s="29" customFormat="1" ht="110.25">
      <c r="A35" s="10" t="s">
        <v>92</v>
      </c>
      <c r="B35" s="67" t="s">
        <v>89</v>
      </c>
      <c r="C35" s="26" t="s">
        <v>164</v>
      </c>
      <c r="D35" s="11">
        <v>0</v>
      </c>
      <c r="E35" s="11">
        <v>0</v>
      </c>
      <c r="F35" s="11">
        <v>0</v>
      </c>
      <c r="G35" s="11" t="s">
        <v>179</v>
      </c>
      <c r="H35" s="11">
        <v>0</v>
      </c>
      <c r="I35" s="11" t="s">
        <v>179</v>
      </c>
      <c r="J35" s="11">
        <v>0</v>
      </c>
      <c r="K35" s="11">
        <v>0</v>
      </c>
      <c r="L35" s="11" t="s">
        <v>179</v>
      </c>
      <c r="M35" s="11" t="s">
        <v>179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 t="s">
        <v>179</v>
      </c>
      <c r="T35" s="11" t="s">
        <v>179</v>
      </c>
      <c r="U35" s="11" t="s">
        <v>179</v>
      </c>
      <c r="V35" s="11" t="s">
        <v>179</v>
      </c>
      <c r="W35" s="11" t="s">
        <v>179</v>
      </c>
      <c r="X35" s="11">
        <v>0</v>
      </c>
    </row>
    <row r="36" spans="1:24" s="29" customFormat="1" ht="94.5">
      <c r="A36" s="10" t="s">
        <v>92</v>
      </c>
      <c r="B36" s="67" t="s">
        <v>90</v>
      </c>
      <c r="C36" s="26" t="s">
        <v>164</v>
      </c>
      <c r="D36" s="11">
        <v>0</v>
      </c>
      <c r="E36" s="11">
        <v>0</v>
      </c>
      <c r="F36" s="11">
        <v>0</v>
      </c>
      <c r="G36" s="11" t="s">
        <v>179</v>
      </c>
      <c r="H36" s="11">
        <v>0</v>
      </c>
      <c r="I36" s="11" t="s">
        <v>179</v>
      </c>
      <c r="J36" s="11">
        <v>0</v>
      </c>
      <c r="K36" s="11">
        <v>0</v>
      </c>
      <c r="L36" s="11" t="s">
        <v>179</v>
      </c>
      <c r="M36" s="11" t="s">
        <v>179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 t="s">
        <v>179</v>
      </c>
      <c r="T36" s="11" t="s">
        <v>179</v>
      </c>
      <c r="U36" s="11" t="s">
        <v>179</v>
      </c>
      <c r="V36" s="11" t="s">
        <v>179</v>
      </c>
      <c r="W36" s="11" t="s">
        <v>179</v>
      </c>
      <c r="X36" s="11">
        <v>0</v>
      </c>
    </row>
    <row r="37" spans="1:24" s="29" customFormat="1" ht="94.5">
      <c r="A37" s="10" t="s">
        <v>92</v>
      </c>
      <c r="B37" s="67" t="s">
        <v>93</v>
      </c>
      <c r="C37" s="26" t="s">
        <v>164</v>
      </c>
      <c r="D37" s="11">
        <v>0</v>
      </c>
      <c r="E37" s="11">
        <v>0</v>
      </c>
      <c r="F37" s="11">
        <v>0</v>
      </c>
      <c r="G37" s="11" t="s">
        <v>179</v>
      </c>
      <c r="H37" s="11">
        <v>0</v>
      </c>
      <c r="I37" s="11" t="s">
        <v>179</v>
      </c>
      <c r="J37" s="11">
        <v>0</v>
      </c>
      <c r="K37" s="11">
        <v>0</v>
      </c>
      <c r="L37" s="11" t="s">
        <v>179</v>
      </c>
      <c r="M37" s="11" t="s">
        <v>179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 t="s">
        <v>179</v>
      </c>
      <c r="T37" s="11" t="s">
        <v>179</v>
      </c>
      <c r="U37" s="11" t="s">
        <v>179</v>
      </c>
      <c r="V37" s="11" t="s">
        <v>179</v>
      </c>
      <c r="W37" s="11" t="s">
        <v>179</v>
      </c>
      <c r="X37" s="11">
        <v>0</v>
      </c>
    </row>
    <row r="38" spans="1:24" s="29" customFormat="1" ht="94.5">
      <c r="A38" s="10" t="s">
        <v>94</v>
      </c>
      <c r="B38" s="67" t="s">
        <v>95</v>
      </c>
      <c r="C38" s="26" t="s">
        <v>164</v>
      </c>
      <c r="D38" s="11">
        <v>0</v>
      </c>
      <c r="E38" s="11">
        <v>0</v>
      </c>
      <c r="F38" s="11">
        <v>0</v>
      </c>
      <c r="G38" s="11" t="s">
        <v>179</v>
      </c>
      <c r="H38" s="11">
        <v>0</v>
      </c>
      <c r="I38" s="11" t="s">
        <v>179</v>
      </c>
      <c r="J38" s="11">
        <v>0</v>
      </c>
      <c r="K38" s="11">
        <v>0</v>
      </c>
      <c r="L38" s="11" t="s">
        <v>179</v>
      </c>
      <c r="M38" s="11" t="s">
        <v>179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 t="s">
        <v>179</v>
      </c>
      <c r="T38" s="11" t="s">
        <v>179</v>
      </c>
      <c r="U38" s="11" t="s">
        <v>179</v>
      </c>
      <c r="V38" s="11" t="s">
        <v>179</v>
      </c>
      <c r="W38" s="11" t="s">
        <v>179</v>
      </c>
      <c r="X38" s="11">
        <v>0</v>
      </c>
    </row>
    <row r="39" spans="1:24" s="29" customFormat="1" ht="78.75">
      <c r="A39" s="10" t="s">
        <v>96</v>
      </c>
      <c r="B39" s="67" t="s">
        <v>97</v>
      </c>
      <c r="C39" s="26" t="s">
        <v>164</v>
      </c>
      <c r="D39" s="11">
        <v>0</v>
      </c>
      <c r="E39" s="11">
        <v>0</v>
      </c>
      <c r="F39" s="11">
        <v>0</v>
      </c>
      <c r="G39" s="11" t="s">
        <v>179</v>
      </c>
      <c r="H39" s="11">
        <v>0</v>
      </c>
      <c r="I39" s="11" t="s">
        <v>179</v>
      </c>
      <c r="J39" s="11">
        <v>0</v>
      </c>
      <c r="K39" s="11">
        <v>0</v>
      </c>
      <c r="L39" s="11" t="s">
        <v>179</v>
      </c>
      <c r="M39" s="11" t="s">
        <v>179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 t="s">
        <v>179</v>
      </c>
      <c r="T39" s="11" t="s">
        <v>179</v>
      </c>
      <c r="U39" s="11" t="s">
        <v>179</v>
      </c>
      <c r="V39" s="11" t="s">
        <v>179</v>
      </c>
      <c r="W39" s="11" t="s">
        <v>179</v>
      </c>
      <c r="X39" s="11">
        <v>0</v>
      </c>
    </row>
    <row r="40" spans="1:24" s="29" customFormat="1" ht="78.75">
      <c r="A40" s="10" t="s">
        <v>98</v>
      </c>
      <c r="B40" s="67" t="s">
        <v>99</v>
      </c>
      <c r="C40" s="26" t="s">
        <v>164</v>
      </c>
      <c r="D40" s="11">
        <v>0</v>
      </c>
      <c r="E40" s="11">
        <v>0</v>
      </c>
      <c r="F40" s="11">
        <v>0</v>
      </c>
      <c r="G40" s="11" t="s">
        <v>179</v>
      </c>
      <c r="H40" s="11">
        <v>0</v>
      </c>
      <c r="I40" s="11" t="s">
        <v>179</v>
      </c>
      <c r="J40" s="11">
        <v>0</v>
      </c>
      <c r="K40" s="11">
        <v>0</v>
      </c>
      <c r="L40" s="11" t="s">
        <v>179</v>
      </c>
      <c r="M40" s="11" t="s">
        <v>179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 t="s">
        <v>179</v>
      </c>
      <c r="T40" s="11" t="s">
        <v>179</v>
      </c>
      <c r="U40" s="11" t="s">
        <v>179</v>
      </c>
      <c r="V40" s="11" t="s">
        <v>179</v>
      </c>
      <c r="W40" s="11" t="s">
        <v>179</v>
      </c>
      <c r="X40" s="11">
        <v>0</v>
      </c>
    </row>
    <row r="41" spans="1:24" s="29" customFormat="1" ht="31.5">
      <c r="A41" s="10" t="s">
        <v>100</v>
      </c>
      <c r="B41" s="67" t="s">
        <v>101</v>
      </c>
      <c r="C41" s="26" t="s">
        <v>164</v>
      </c>
      <c r="D41" s="11">
        <v>0</v>
      </c>
      <c r="E41" s="11">
        <v>0</v>
      </c>
      <c r="F41" s="11">
        <v>0</v>
      </c>
      <c r="G41" s="11" t="s">
        <v>179</v>
      </c>
      <c r="H41" s="11">
        <v>0</v>
      </c>
      <c r="I41" s="11" t="s">
        <v>179</v>
      </c>
      <c r="J41" s="11">
        <f>SUM(J42,J50)</f>
        <v>4</v>
      </c>
      <c r="K41" s="11">
        <f>SUM(K42,K50)</f>
        <v>1.1</v>
      </c>
      <c r="L41" s="11" t="s">
        <v>179</v>
      </c>
      <c r="M41" s="11" t="s">
        <v>179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 t="s">
        <v>179</v>
      </c>
      <c r="T41" s="11" t="s">
        <v>179</v>
      </c>
      <c r="U41" s="11" t="s">
        <v>179</v>
      </c>
      <c r="V41" s="11" t="s">
        <v>179</v>
      </c>
      <c r="W41" s="11" t="s">
        <v>179</v>
      </c>
      <c r="X41" s="11">
        <v>0</v>
      </c>
    </row>
    <row r="42" spans="1:24" s="29" customFormat="1" ht="63">
      <c r="A42" s="10" t="s">
        <v>102</v>
      </c>
      <c r="B42" s="67" t="s">
        <v>103</v>
      </c>
      <c r="C42" s="26" t="s">
        <v>164</v>
      </c>
      <c r="D42" s="11">
        <v>0</v>
      </c>
      <c r="E42" s="11">
        <v>0</v>
      </c>
      <c r="F42" s="11">
        <v>0</v>
      </c>
      <c r="G42" s="11" t="s">
        <v>179</v>
      </c>
      <c r="H42" s="11">
        <v>0</v>
      </c>
      <c r="I42" s="11" t="s">
        <v>179</v>
      </c>
      <c r="J42" s="11">
        <f>SUM(J43,J48)</f>
        <v>4</v>
      </c>
      <c r="K42" s="11">
        <f>SUM(K43,K48)</f>
        <v>0</v>
      </c>
      <c r="L42" s="11" t="s">
        <v>179</v>
      </c>
      <c r="M42" s="11" t="s">
        <v>179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 t="s">
        <v>179</v>
      </c>
      <c r="T42" s="11" t="s">
        <v>179</v>
      </c>
      <c r="U42" s="11" t="s">
        <v>179</v>
      </c>
      <c r="V42" s="11" t="s">
        <v>179</v>
      </c>
      <c r="W42" s="11" t="s">
        <v>179</v>
      </c>
      <c r="X42" s="11">
        <v>0</v>
      </c>
    </row>
    <row r="43" spans="1:24" s="29" customFormat="1" ht="31.5">
      <c r="A43" s="10" t="s">
        <v>104</v>
      </c>
      <c r="B43" s="67" t="s">
        <v>105</v>
      </c>
      <c r="C43" s="26" t="s">
        <v>164</v>
      </c>
      <c r="D43" s="11">
        <v>0</v>
      </c>
      <c r="E43" s="11">
        <v>0</v>
      </c>
      <c r="F43" s="11">
        <v>0</v>
      </c>
      <c r="G43" s="11" t="s">
        <v>179</v>
      </c>
      <c r="H43" s="11">
        <v>0</v>
      </c>
      <c r="I43" s="11" t="s">
        <v>179</v>
      </c>
      <c r="J43" s="11" t="s">
        <v>179</v>
      </c>
      <c r="K43" s="11" t="s">
        <v>179</v>
      </c>
      <c r="L43" s="11" t="s">
        <v>179</v>
      </c>
      <c r="M43" s="11" t="s">
        <v>179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 t="s">
        <v>179</v>
      </c>
      <c r="T43" s="11" t="s">
        <v>179</v>
      </c>
      <c r="U43" s="11" t="s">
        <v>179</v>
      </c>
      <c r="V43" s="11" t="s">
        <v>179</v>
      </c>
      <c r="W43" s="11" t="s">
        <v>179</v>
      </c>
      <c r="X43" s="11">
        <v>0</v>
      </c>
    </row>
    <row r="44" spans="1:24" s="29" customFormat="1" ht="126">
      <c r="A44" s="10" t="s">
        <v>104</v>
      </c>
      <c r="B44" s="67" t="s">
        <v>106</v>
      </c>
      <c r="C44" s="26" t="s">
        <v>165</v>
      </c>
      <c r="D44" s="11">
        <v>0</v>
      </c>
      <c r="E44" s="11">
        <v>0</v>
      </c>
      <c r="F44" s="11">
        <v>0</v>
      </c>
      <c r="G44" s="11" t="s">
        <v>179</v>
      </c>
      <c r="H44" s="11">
        <v>0</v>
      </c>
      <c r="I44" s="11" t="s">
        <v>179</v>
      </c>
      <c r="J44" s="11" t="s">
        <v>179</v>
      </c>
      <c r="K44" s="11" t="s">
        <v>179</v>
      </c>
      <c r="L44" s="11" t="s">
        <v>179</v>
      </c>
      <c r="M44" s="11" t="s">
        <v>179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 t="s">
        <v>179</v>
      </c>
      <c r="T44" s="11" t="s">
        <v>179</v>
      </c>
      <c r="U44" s="11" t="s">
        <v>179</v>
      </c>
      <c r="V44" s="11" t="s">
        <v>179</v>
      </c>
      <c r="W44" s="11" t="s">
        <v>179</v>
      </c>
      <c r="X44" s="11">
        <v>0</v>
      </c>
    </row>
    <row r="45" spans="1:24" s="29" customFormat="1" ht="110.25">
      <c r="A45" s="10" t="s">
        <v>104</v>
      </c>
      <c r="B45" s="67" t="s">
        <v>107</v>
      </c>
      <c r="C45" s="26" t="s">
        <v>166</v>
      </c>
      <c r="D45" s="11">
        <v>0</v>
      </c>
      <c r="E45" s="11">
        <v>0</v>
      </c>
      <c r="F45" s="11">
        <v>0</v>
      </c>
      <c r="G45" s="11" t="s">
        <v>179</v>
      </c>
      <c r="H45" s="11">
        <v>0</v>
      </c>
      <c r="I45" s="11" t="s">
        <v>179</v>
      </c>
      <c r="J45" s="11" t="s">
        <v>179</v>
      </c>
      <c r="K45" s="11" t="s">
        <v>179</v>
      </c>
      <c r="L45" s="11" t="s">
        <v>179</v>
      </c>
      <c r="M45" s="11" t="s">
        <v>179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 t="s">
        <v>179</v>
      </c>
      <c r="T45" s="11" t="s">
        <v>179</v>
      </c>
      <c r="U45" s="11" t="s">
        <v>179</v>
      </c>
      <c r="V45" s="11" t="s">
        <v>179</v>
      </c>
      <c r="W45" s="11" t="s">
        <v>179</v>
      </c>
      <c r="X45" s="11">
        <v>0</v>
      </c>
    </row>
    <row r="46" spans="1:24" s="29" customFormat="1" ht="126">
      <c r="A46" s="10" t="s">
        <v>104</v>
      </c>
      <c r="B46" s="67" t="s">
        <v>108</v>
      </c>
      <c r="C46" s="26" t="s">
        <v>167</v>
      </c>
      <c r="D46" s="11">
        <v>0</v>
      </c>
      <c r="E46" s="11">
        <v>0</v>
      </c>
      <c r="F46" s="11">
        <v>0</v>
      </c>
      <c r="G46" s="11" t="s">
        <v>179</v>
      </c>
      <c r="H46" s="11">
        <v>0</v>
      </c>
      <c r="I46" s="11" t="s">
        <v>179</v>
      </c>
      <c r="J46" s="11" t="s">
        <v>179</v>
      </c>
      <c r="K46" s="11" t="s">
        <v>179</v>
      </c>
      <c r="L46" s="11" t="s">
        <v>179</v>
      </c>
      <c r="M46" s="11" t="s">
        <v>179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 t="s">
        <v>179</v>
      </c>
      <c r="T46" s="11" t="s">
        <v>179</v>
      </c>
      <c r="U46" s="11" t="s">
        <v>179</v>
      </c>
      <c r="V46" s="11" t="s">
        <v>179</v>
      </c>
      <c r="W46" s="11" t="s">
        <v>179</v>
      </c>
      <c r="X46" s="11">
        <v>0</v>
      </c>
    </row>
    <row r="47" spans="1:24" s="29" customFormat="1" ht="157.5">
      <c r="A47" s="10" t="s">
        <v>104</v>
      </c>
      <c r="B47" s="67" t="s">
        <v>109</v>
      </c>
      <c r="C47" s="26" t="s">
        <v>168</v>
      </c>
      <c r="D47" s="11">
        <v>0</v>
      </c>
      <c r="E47" s="11">
        <v>0</v>
      </c>
      <c r="F47" s="11">
        <v>0</v>
      </c>
      <c r="G47" s="11" t="s">
        <v>179</v>
      </c>
      <c r="H47" s="11">
        <v>0</v>
      </c>
      <c r="I47" s="11" t="s">
        <v>179</v>
      </c>
      <c r="J47" s="11" t="s">
        <v>179</v>
      </c>
      <c r="K47" s="11" t="s">
        <v>179</v>
      </c>
      <c r="L47" s="11" t="s">
        <v>179</v>
      </c>
      <c r="M47" s="11" t="s">
        <v>179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 t="s">
        <v>179</v>
      </c>
      <c r="T47" s="11" t="s">
        <v>179</v>
      </c>
      <c r="U47" s="11" t="s">
        <v>179</v>
      </c>
      <c r="V47" s="11" t="s">
        <v>179</v>
      </c>
      <c r="W47" s="11" t="s">
        <v>179</v>
      </c>
      <c r="X47" s="11">
        <v>0</v>
      </c>
    </row>
    <row r="48" spans="1:24" s="29" customFormat="1" ht="63">
      <c r="A48" s="10" t="s">
        <v>110</v>
      </c>
      <c r="B48" s="67" t="s">
        <v>111</v>
      </c>
      <c r="C48" s="26" t="s">
        <v>164</v>
      </c>
      <c r="D48" s="11">
        <v>0</v>
      </c>
      <c r="E48" s="11">
        <v>0</v>
      </c>
      <c r="F48" s="11">
        <v>0</v>
      </c>
      <c r="G48" s="11" t="s">
        <v>179</v>
      </c>
      <c r="H48" s="11">
        <v>0</v>
      </c>
      <c r="I48" s="11" t="s">
        <v>179</v>
      </c>
      <c r="J48" s="11">
        <f>J49</f>
        <v>4</v>
      </c>
      <c r="K48" s="11" t="s">
        <v>179</v>
      </c>
      <c r="L48" s="11" t="s">
        <v>179</v>
      </c>
      <c r="M48" s="11" t="s">
        <v>179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 t="s">
        <v>179</v>
      </c>
      <c r="T48" s="11" t="s">
        <v>179</v>
      </c>
      <c r="U48" s="11" t="s">
        <v>179</v>
      </c>
      <c r="V48" s="11" t="s">
        <v>179</v>
      </c>
      <c r="W48" s="11" t="s">
        <v>179</v>
      </c>
      <c r="X48" s="11">
        <v>0</v>
      </c>
    </row>
    <row r="49" spans="1:24" s="29" customFormat="1" ht="141.75">
      <c r="A49" s="10" t="s">
        <v>110</v>
      </c>
      <c r="B49" s="67" t="s">
        <v>112</v>
      </c>
      <c r="C49" s="26" t="s">
        <v>169</v>
      </c>
      <c r="D49" s="11">
        <v>0</v>
      </c>
      <c r="E49" s="11">
        <v>0</v>
      </c>
      <c r="F49" s="11">
        <v>0</v>
      </c>
      <c r="G49" s="11" t="s">
        <v>179</v>
      </c>
      <c r="H49" s="11">
        <v>0</v>
      </c>
      <c r="I49" s="11" t="s">
        <v>179</v>
      </c>
      <c r="J49" s="11">
        <v>4</v>
      </c>
      <c r="K49" s="11" t="s">
        <v>179</v>
      </c>
      <c r="L49" s="11" t="s">
        <v>179</v>
      </c>
      <c r="M49" s="11" t="s">
        <v>179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 t="s">
        <v>179</v>
      </c>
      <c r="T49" s="11" t="s">
        <v>179</v>
      </c>
      <c r="U49" s="11" t="s">
        <v>179</v>
      </c>
      <c r="V49" s="11" t="s">
        <v>179</v>
      </c>
      <c r="W49" s="11" t="s">
        <v>179</v>
      </c>
      <c r="X49" s="11">
        <v>0</v>
      </c>
    </row>
    <row r="50" spans="1:24" s="29" customFormat="1" ht="47.25">
      <c r="A50" s="10" t="s">
        <v>113</v>
      </c>
      <c r="B50" s="67" t="s">
        <v>114</v>
      </c>
      <c r="C50" s="26" t="s">
        <v>164</v>
      </c>
      <c r="D50" s="11">
        <v>0</v>
      </c>
      <c r="E50" s="11">
        <v>0</v>
      </c>
      <c r="F50" s="11">
        <v>0</v>
      </c>
      <c r="G50" s="11" t="s">
        <v>179</v>
      </c>
      <c r="H50" s="11">
        <v>0</v>
      </c>
      <c r="I50" s="11" t="s">
        <v>179</v>
      </c>
      <c r="J50" s="11" t="s">
        <v>179</v>
      </c>
      <c r="K50" s="11">
        <f>K51</f>
        <v>1.1</v>
      </c>
      <c r="L50" s="11" t="s">
        <v>179</v>
      </c>
      <c r="M50" s="11" t="s">
        <v>179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 t="s">
        <v>179</v>
      </c>
      <c r="T50" s="11" t="s">
        <v>179</v>
      </c>
      <c r="U50" s="11" t="s">
        <v>179</v>
      </c>
      <c r="V50" s="11" t="s">
        <v>179</v>
      </c>
      <c r="W50" s="11" t="s">
        <v>179</v>
      </c>
      <c r="X50" s="11">
        <v>0</v>
      </c>
    </row>
    <row r="51" spans="1:24" s="29" customFormat="1" ht="31.5">
      <c r="A51" s="10" t="s">
        <v>115</v>
      </c>
      <c r="B51" s="67" t="s">
        <v>116</v>
      </c>
      <c r="C51" s="26" t="s">
        <v>164</v>
      </c>
      <c r="D51" s="11">
        <v>0</v>
      </c>
      <c r="E51" s="11">
        <v>0</v>
      </c>
      <c r="F51" s="11">
        <v>0</v>
      </c>
      <c r="G51" s="11" t="s">
        <v>179</v>
      </c>
      <c r="H51" s="11">
        <v>0</v>
      </c>
      <c r="I51" s="11" t="s">
        <v>179</v>
      </c>
      <c r="J51" s="11" t="s">
        <v>179</v>
      </c>
      <c r="K51" s="11">
        <f>SUM(K52:K57)</f>
        <v>1.1</v>
      </c>
      <c r="L51" s="11" t="s">
        <v>179</v>
      </c>
      <c r="M51" s="11" t="s">
        <v>179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 t="s">
        <v>179</v>
      </c>
      <c r="T51" s="11" t="s">
        <v>179</v>
      </c>
      <c r="U51" s="11" t="s">
        <v>179</v>
      </c>
      <c r="V51" s="11" t="s">
        <v>179</v>
      </c>
      <c r="W51" s="11" t="s">
        <v>179</v>
      </c>
      <c r="X51" s="11">
        <v>0</v>
      </c>
    </row>
    <row r="52" spans="1:24" s="29" customFormat="1" ht="78.75">
      <c r="A52" s="10" t="s">
        <v>115</v>
      </c>
      <c r="B52" s="67" t="s">
        <v>117</v>
      </c>
      <c r="C52" s="26" t="s">
        <v>170</v>
      </c>
      <c r="D52" s="11">
        <v>0</v>
      </c>
      <c r="E52" s="11">
        <v>0</v>
      </c>
      <c r="F52" s="11">
        <v>0</v>
      </c>
      <c r="G52" s="11" t="s">
        <v>179</v>
      </c>
      <c r="H52" s="11">
        <v>0</v>
      </c>
      <c r="I52" s="11" t="s">
        <v>179</v>
      </c>
      <c r="J52" s="11" t="s">
        <v>179</v>
      </c>
      <c r="K52" s="11">
        <v>0</v>
      </c>
      <c r="L52" s="11" t="s">
        <v>179</v>
      </c>
      <c r="M52" s="11" t="s">
        <v>179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 t="s">
        <v>179</v>
      </c>
      <c r="T52" s="11" t="s">
        <v>179</v>
      </c>
      <c r="U52" s="11" t="s">
        <v>179</v>
      </c>
      <c r="V52" s="11" t="s">
        <v>179</v>
      </c>
      <c r="W52" s="11" t="s">
        <v>179</v>
      </c>
      <c r="X52" s="11">
        <v>0</v>
      </c>
    </row>
    <row r="53" spans="1:24" s="29" customFormat="1" ht="78.75">
      <c r="A53" s="10" t="s">
        <v>115</v>
      </c>
      <c r="B53" s="67" t="s">
        <v>118</v>
      </c>
      <c r="C53" s="26" t="s">
        <v>171</v>
      </c>
      <c r="D53" s="11">
        <v>0</v>
      </c>
      <c r="E53" s="11">
        <v>0</v>
      </c>
      <c r="F53" s="11">
        <v>0</v>
      </c>
      <c r="G53" s="11" t="s">
        <v>179</v>
      </c>
      <c r="H53" s="11">
        <v>0</v>
      </c>
      <c r="I53" s="11" t="s">
        <v>179</v>
      </c>
      <c r="J53" s="11" t="s">
        <v>179</v>
      </c>
      <c r="K53" s="11">
        <v>0</v>
      </c>
      <c r="L53" s="11" t="s">
        <v>179</v>
      </c>
      <c r="M53" s="11" t="s">
        <v>179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 t="s">
        <v>179</v>
      </c>
      <c r="T53" s="11" t="s">
        <v>179</v>
      </c>
      <c r="U53" s="11" t="s">
        <v>179</v>
      </c>
      <c r="V53" s="11" t="s">
        <v>179</v>
      </c>
      <c r="W53" s="11" t="s">
        <v>179</v>
      </c>
      <c r="X53" s="11">
        <v>0</v>
      </c>
    </row>
    <row r="54" spans="1:24" s="29" customFormat="1" ht="78.75">
      <c r="A54" s="10" t="s">
        <v>115</v>
      </c>
      <c r="B54" s="67" t="s">
        <v>119</v>
      </c>
      <c r="C54" s="26" t="s">
        <v>172</v>
      </c>
      <c r="D54" s="11">
        <v>0</v>
      </c>
      <c r="E54" s="11">
        <v>0</v>
      </c>
      <c r="F54" s="11">
        <v>0</v>
      </c>
      <c r="G54" s="11" t="s">
        <v>179</v>
      </c>
      <c r="H54" s="11">
        <v>0</v>
      </c>
      <c r="I54" s="11" t="s">
        <v>179</v>
      </c>
      <c r="J54" s="11" t="s">
        <v>179</v>
      </c>
      <c r="K54" s="11">
        <v>0</v>
      </c>
      <c r="L54" s="11" t="s">
        <v>179</v>
      </c>
      <c r="M54" s="11" t="s">
        <v>179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 t="s">
        <v>179</v>
      </c>
      <c r="T54" s="11" t="s">
        <v>179</v>
      </c>
      <c r="U54" s="11" t="s">
        <v>179</v>
      </c>
      <c r="V54" s="11" t="s">
        <v>179</v>
      </c>
      <c r="W54" s="11" t="s">
        <v>179</v>
      </c>
      <c r="X54" s="11">
        <v>0</v>
      </c>
    </row>
    <row r="55" spans="1:24" s="29" customFormat="1" ht="78.75">
      <c r="A55" s="10" t="s">
        <v>115</v>
      </c>
      <c r="B55" s="67" t="s">
        <v>120</v>
      </c>
      <c r="C55" s="26" t="s">
        <v>173</v>
      </c>
      <c r="D55" s="11">
        <v>0</v>
      </c>
      <c r="E55" s="11">
        <v>0</v>
      </c>
      <c r="F55" s="11">
        <v>0</v>
      </c>
      <c r="G55" s="11" t="s">
        <v>179</v>
      </c>
      <c r="H55" s="11">
        <v>0</v>
      </c>
      <c r="I55" s="11" t="s">
        <v>179</v>
      </c>
      <c r="J55" s="11" t="s">
        <v>179</v>
      </c>
      <c r="K55" s="11">
        <v>0</v>
      </c>
      <c r="L55" s="11" t="s">
        <v>179</v>
      </c>
      <c r="M55" s="11" t="s">
        <v>179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 t="s">
        <v>179</v>
      </c>
      <c r="T55" s="11" t="s">
        <v>179</v>
      </c>
      <c r="U55" s="11" t="s">
        <v>179</v>
      </c>
      <c r="V55" s="11" t="s">
        <v>179</v>
      </c>
      <c r="W55" s="11" t="s">
        <v>179</v>
      </c>
      <c r="X55" s="11">
        <v>0</v>
      </c>
    </row>
    <row r="56" spans="1:24" s="29" customFormat="1" ht="78.75">
      <c r="A56" s="10" t="s">
        <v>115</v>
      </c>
      <c r="B56" s="67" t="s">
        <v>121</v>
      </c>
      <c r="C56" s="26" t="s">
        <v>174</v>
      </c>
      <c r="D56" s="11">
        <v>0</v>
      </c>
      <c r="E56" s="11">
        <v>0</v>
      </c>
      <c r="F56" s="11">
        <v>0</v>
      </c>
      <c r="G56" s="11" t="s">
        <v>179</v>
      </c>
      <c r="H56" s="11">
        <v>0</v>
      </c>
      <c r="I56" s="11" t="s">
        <v>179</v>
      </c>
      <c r="J56" s="11" t="s">
        <v>179</v>
      </c>
      <c r="K56" s="11">
        <v>0</v>
      </c>
      <c r="L56" s="11" t="s">
        <v>179</v>
      </c>
      <c r="M56" s="11" t="s">
        <v>179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 t="s">
        <v>179</v>
      </c>
      <c r="T56" s="11" t="s">
        <v>179</v>
      </c>
      <c r="U56" s="11" t="s">
        <v>179</v>
      </c>
      <c r="V56" s="11" t="s">
        <v>179</v>
      </c>
      <c r="W56" s="11" t="s">
        <v>179</v>
      </c>
      <c r="X56" s="11">
        <v>0</v>
      </c>
    </row>
    <row r="57" spans="1:24" s="29" customFormat="1" ht="78.75">
      <c r="A57" s="10" t="s">
        <v>115</v>
      </c>
      <c r="B57" s="67" t="s">
        <v>122</v>
      </c>
      <c r="C57" s="26" t="s">
        <v>175</v>
      </c>
      <c r="D57" s="11">
        <v>0</v>
      </c>
      <c r="E57" s="11">
        <v>0</v>
      </c>
      <c r="F57" s="11">
        <v>0</v>
      </c>
      <c r="G57" s="11" t="s">
        <v>179</v>
      </c>
      <c r="H57" s="11">
        <v>0</v>
      </c>
      <c r="I57" s="11" t="s">
        <v>179</v>
      </c>
      <c r="J57" s="11" t="s">
        <v>179</v>
      </c>
      <c r="K57" s="11">
        <v>1.1</v>
      </c>
      <c r="L57" s="11" t="s">
        <v>179</v>
      </c>
      <c r="M57" s="11" t="s">
        <v>179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 t="s">
        <v>179</v>
      </c>
      <c r="T57" s="11" t="s">
        <v>179</v>
      </c>
      <c r="U57" s="11" t="s">
        <v>179</v>
      </c>
      <c r="V57" s="11" t="s">
        <v>179</v>
      </c>
      <c r="W57" s="11" t="s">
        <v>179</v>
      </c>
      <c r="X57" s="11">
        <v>0</v>
      </c>
    </row>
    <row r="58" spans="1:24" s="29" customFormat="1" ht="47.25">
      <c r="A58" s="10" t="s">
        <v>123</v>
      </c>
      <c r="B58" s="67" t="s">
        <v>124</v>
      </c>
      <c r="C58" s="26" t="s">
        <v>164</v>
      </c>
      <c r="D58" s="11">
        <v>0</v>
      </c>
      <c r="E58" s="11">
        <v>0</v>
      </c>
      <c r="F58" s="11">
        <v>0</v>
      </c>
      <c r="G58" s="11" t="s">
        <v>179</v>
      </c>
      <c r="H58" s="11">
        <v>0</v>
      </c>
      <c r="I58" s="11" t="s">
        <v>179</v>
      </c>
      <c r="J58" s="11">
        <v>0</v>
      </c>
      <c r="K58" s="11">
        <v>0</v>
      </c>
      <c r="L58" s="11" t="s">
        <v>179</v>
      </c>
      <c r="M58" s="11" t="s">
        <v>179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 t="s">
        <v>179</v>
      </c>
      <c r="T58" s="11" t="s">
        <v>179</v>
      </c>
      <c r="U58" s="11" t="s">
        <v>179</v>
      </c>
      <c r="V58" s="11" t="s">
        <v>179</v>
      </c>
      <c r="W58" s="11" t="s">
        <v>179</v>
      </c>
      <c r="X58" s="11">
        <v>0</v>
      </c>
    </row>
    <row r="59" spans="1:24" s="29" customFormat="1" ht="47.25">
      <c r="A59" s="10" t="s">
        <v>125</v>
      </c>
      <c r="B59" s="67" t="s">
        <v>126</v>
      </c>
      <c r="C59" s="26" t="s">
        <v>164</v>
      </c>
      <c r="D59" s="11">
        <v>0</v>
      </c>
      <c r="E59" s="11">
        <v>0</v>
      </c>
      <c r="F59" s="11">
        <v>0</v>
      </c>
      <c r="G59" s="11" t="s">
        <v>179</v>
      </c>
      <c r="H59" s="11">
        <v>0</v>
      </c>
      <c r="I59" s="11" t="s">
        <v>179</v>
      </c>
      <c r="J59" s="11">
        <v>0</v>
      </c>
      <c r="K59" s="11">
        <v>0</v>
      </c>
      <c r="L59" s="11" t="s">
        <v>179</v>
      </c>
      <c r="M59" s="11" t="s">
        <v>179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 t="s">
        <v>179</v>
      </c>
      <c r="T59" s="11" t="s">
        <v>179</v>
      </c>
      <c r="U59" s="11" t="s">
        <v>179</v>
      </c>
      <c r="V59" s="11" t="s">
        <v>179</v>
      </c>
      <c r="W59" s="11" t="s">
        <v>179</v>
      </c>
      <c r="X59" s="11">
        <v>0</v>
      </c>
    </row>
    <row r="60" spans="1:24" s="29" customFormat="1" ht="47.25">
      <c r="A60" s="10" t="s">
        <v>127</v>
      </c>
      <c r="B60" s="67" t="s">
        <v>128</v>
      </c>
      <c r="C60" s="26" t="s">
        <v>164</v>
      </c>
      <c r="D60" s="11">
        <v>0</v>
      </c>
      <c r="E60" s="11">
        <v>0</v>
      </c>
      <c r="F60" s="11">
        <v>0</v>
      </c>
      <c r="G60" s="11" t="s">
        <v>179</v>
      </c>
      <c r="H60" s="11">
        <v>0</v>
      </c>
      <c r="I60" s="11" t="s">
        <v>179</v>
      </c>
      <c r="J60" s="11">
        <v>0</v>
      </c>
      <c r="K60" s="11">
        <v>0</v>
      </c>
      <c r="L60" s="11" t="s">
        <v>179</v>
      </c>
      <c r="M60" s="11" t="s">
        <v>179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 t="s">
        <v>179</v>
      </c>
      <c r="T60" s="11" t="s">
        <v>179</v>
      </c>
      <c r="U60" s="11" t="s">
        <v>179</v>
      </c>
      <c r="V60" s="11" t="s">
        <v>179</v>
      </c>
      <c r="W60" s="11" t="s">
        <v>179</v>
      </c>
      <c r="X60" s="11">
        <v>0</v>
      </c>
    </row>
    <row r="61" spans="1:24" s="29" customFormat="1" ht="31.5">
      <c r="A61" s="10" t="s">
        <v>129</v>
      </c>
      <c r="B61" s="67" t="s">
        <v>130</v>
      </c>
      <c r="C61" s="26" t="s">
        <v>164</v>
      </c>
      <c r="D61" s="11">
        <v>0</v>
      </c>
      <c r="E61" s="11">
        <v>0</v>
      </c>
      <c r="F61" s="11">
        <v>0</v>
      </c>
      <c r="G61" s="11" t="s">
        <v>179</v>
      </c>
      <c r="H61" s="11">
        <v>0</v>
      </c>
      <c r="I61" s="11" t="s">
        <v>179</v>
      </c>
      <c r="J61" s="11">
        <v>0</v>
      </c>
      <c r="K61" s="11">
        <v>0</v>
      </c>
      <c r="L61" s="11" t="s">
        <v>179</v>
      </c>
      <c r="M61" s="11" t="s">
        <v>179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 t="s">
        <v>179</v>
      </c>
      <c r="T61" s="11" t="s">
        <v>179</v>
      </c>
      <c r="U61" s="11" t="s">
        <v>179</v>
      </c>
      <c r="V61" s="11" t="s">
        <v>179</v>
      </c>
      <c r="W61" s="11" t="s">
        <v>179</v>
      </c>
      <c r="X61" s="11">
        <v>0</v>
      </c>
    </row>
    <row r="62" spans="1:24" s="29" customFormat="1" ht="31.5">
      <c r="A62" s="10" t="s">
        <v>131</v>
      </c>
      <c r="B62" s="67" t="s">
        <v>132</v>
      </c>
      <c r="C62" s="26" t="s">
        <v>164</v>
      </c>
      <c r="D62" s="11">
        <v>0</v>
      </c>
      <c r="E62" s="11">
        <v>0</v>
      </c>
      <c r="F62" s="11">
        <v>0</v>
      </c>
      <c r="G62" s="11" t="s">
        <v>179</v>
      </c>
      <c r="H62" s="11">
        <v>0</v>
      </c>
      <c r="I62" s="11" t="s">
        <v>179</v>
      </c>
      <c r="J62" s="11">
        <v>0</v>
      </c>
      <c r="K62" s="11">
        <v>0</v>
      </c>
      <c r="L62" s="11" t="s">
        <v>179</v>
      </c>
      <c r="M62" s="11" t="s">
        <v>179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 t="s">
        <v>179</v>
      </c>
      <c r="T62" s="11" t="s">
        <v>179</v>
      </c>
      <c r="U62" s="11" t="s">
        <v>179</v>
      </c>
      <c r="V62" s="11" t="s">
        <v>179</v>
      </c>
      <c r="W62" s="11" t="s">
        <v>179</v>
      </c>
      <c r="X62" s="11">
        <v>0</v>
      </c>
    </row>
    <row r="63" spans="1:24" s="29" customFormat="1" ht="47.25">
      <c r="A63" s="10" t="s">
        <v>133</v>
      </c>
      <c r="B63" s="67" t="s">
        <v>134</v>
      </c>
      <c r="C63" s="26" t="s">
        <v>164</v>
      </c>
      <c r="D63" s="11">
        <v>0</v>
      </c>
      <c r="E63" s="11">
        <v>0</v>
      </c>
      <c r="F63" s="11">
        <v>0</v>
      </c>
      <c r="G63" s="11" t="s">
        <v>179</v>
      </c>
      <c r="H63" s="11">
        <v>0</v>
      </c>
      <c r="I63" s="11" t="s">
        <v>179</v>
      </c>
      <c r="J63" s="11">
        <v>0</v>
      </c>
      <c r="K63" s="11">
        <v>0</v>
      </c>
      <c r="L63" s="11" t="s">
        <v>179</v>
      </c>
      <c r="M63" s="11" t="s">
        <v>179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 t="s">
        <v>179</v>
      </c>
      <c r="T63" s="11" t="s">
        <v>179</v>
      </c>
      <c r="U63" s="11" t="s">
        <v>179</v>
      </c>
      <c r="V63" s="11" t="s">
        <v>179</v>
      </c>
      <c r="W63" s="11" t="s">
        <v>179</v>
      </c>
      <c r="X63" s="11">
        <v>0</v>
      </c>
    </row>
    <row r="64" spans="1:24" s="29" customFormat="1" ht="63">
      <c r="A64" s="10" t="s">
        <v>135</v>
      </c>
      <c r="B64" s="67" t="s">
        <v>136</v>
      </c>
      <c r="C64" s="26" t="s">
        <v>164</v>
      </c>
      <c r="D64" s="11">
        <v>0</v>
      </c>
      <c r="E64" s="11">
        <v>0</v>
      </c>
      <c r="F64" s="11">
        <v>0</v>
      </c>
      <c r="G64" s="11" t="s">
        <v>179</v>
      </c>
      <c r="H64" s="11">
        <v>0</v>
      </c>
      <c r="I64" s="11" t="s">
        <v>179</v>
      </c>
      <c r="J64" s="11">
        <v>0</v>
      </c>
      <c r="K64" s="11">
        <v>0</v>
      </c>
      <c r="L64" s="11" t="s">
        <v>179</v>
      </c>
      <c r="M64" s="11" t="s">
        <v>179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 t="s">
        <v>179</v>
      </c>
      <c r="T64" s="11" t="s">
        <v>179</v>
      </c>
      <c r="U64" s="11" t="s">
        <v>179</v>
      </c>
      <c r="V64" s="11" t="s">
        <v>179</v>
      </c>
      <c r="W64" s="11" t="s">
        <v>179</v>
      </c>
      <c r="X64" s="11">
        <v>0</v>
      </c>
    </row>
    <row r="65" spans="1:24" s="29" customFormat="1" ht="47.25">
      <c r="A65" s="10" t="s">
        <v>137</v>
      </c>
      <c r="B65" s="67" t="s">
        <v>138</v>
      </c>
      <c r="C65" s="26" t="s">
        <v>164</v>
      </c>
      <c r="D65" s="11">
        <v>0</v>
      </c>
      <c r="E65" s="11">
        <v>0</v>
      </c>
      <c r="F65" s="11">
        <v>0</v>
      </c>
      <c r="G65" s="11" t="s">
        <v>179</v>
      </c>
      <c r="H65" s="11">
        <v>0</v>
      </c>
      <c r="I65" s="11" t="s">
        <v>179</v>
      </c>
      <c r="J65" s="11">
        <v>0</v>
      </c>
      <c r="K65" s="11">
        <v>0</v>
      </c>
      <c r="L65" s="11" t="s">
        <v>179</v>
      </c>
      <c r="M65" s="11" t="s">
        <v>179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 t="s">
        <v>179</v>
      </c>
      <c r="T65" s="11" t="s">
        <v>179</v>
      </c>
      <c r="U65" s="11" t="s">
        <v>179</v>
      </c>
      <c r="V65" s="11" t="s">
        <v>179</v>
      </c>
      <c r="W65" s="11" t="s">
        <v>179</v>
      </c>
      <c r="X65" s="11">
        <v>0</v>
      </c>
    </row>
    <row r="66" spans="1:24" s="29" customFormat="1" ht="47.25">
      <c r="A66" s="10" t="s">
        <v>139</v>
      </c>
      <c r="B66" s="67" t="s">
        <v>140</v>
      </c>
      <c r="C66" s="26" t="s">
        <v>164</v>
      </c>
      <c r="D66" s="11">
        <v>0</v>
      </c>
      <c r="E66" s="11">
        <v>0</v>
      </c>
      <c r="F66" s="11">
        <v>0</v>
      </c>
      <c r="G66" s="11" t="s">
        <v>179</v>
      </c>
      <c r="H66" s="11">
        <v>0</v>
      </c>
      <c r="I66" s="11" t="s">
        <v>179</v>
      </c>
      <c r="J66" s="11">
        <v>0</v>
      </c>
      <c r="K66" s="11">
        <v>0</v>
      </c>
      <c r="L66" s="11" t="s">
        <v>179</v>
      </c>
      <c r="M66" s="11" t="s">
        <v>179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 t="s">
        <v>179</v>
      </c>
      <c r="T66" s="11" t="s">
        <v>179</v>
      </c>
      <c r="U66" s="11" t="s">
        <v>179</v>
      </c>
      <c r="V66" s="11" t="s">
        <v>179</v>
      </c>
      <c r="W66" s="11" t="s">
        <v>179</v>
      </c>
      <c r="X66" s="11">
        <v>0</v>
      </c>
    </row>
    <row r="67" spans="1:24" s="29" customFormat="1" ht="63">
      <c r="A67" s="10" t="s">
        <v>141</v>
      </c>
      <c r="B67" s="67" t="s">
        <v>142</v>
      </c>
      <c r="C67" s="26" t="s">
        <v>164</v>
      </c>
      <c r="D67" s="11">
        <v>0</v>
      </c>
      <c r="E67" s="11">
        <v>0</v>
      </c>
      <c r="F67" s="11">
        <v>0</v>
      </c>
      <c r="G67" s="11" t="s">
        <v>179</v>
      </c>
      <c r="H67" s="11">
        <v>0</v>
      </c>
      <c r="I67" s="11" t="s">
        <v>179</v>
      </c>
      <c r="J67" s="11">
        <v>0</v>
      </c>
      <c r="K67" s="11">
        <v>0</v>
      </c>
      <c r="L67" s="11" t="s">
        <v>179</v>
      </c>
      <c r="M67" s="11" t="s">
        <v>179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 t="s">
        <v>179</v>
      </c>
      <c r="T67" s="11" t="s">
        <v>179</v>
      </c>
      <c r="U67" s="11" t="s">
        <v>179</v>
      </c>
      <c r="V67" s="11" t="s">
        <v>179</v>
      </c>
      <c r="W67" s="11" t="s">
        <v>179</v>
      </c>
      <c r="X67" s="11">
        <v>0</v>
      </c>
    </row>
    <row r="68" spans="1:24" s="29" customFormat="1" ht="47.25">
      <c r="A68" s="10" t="s">
        <v>143</v>
      </c>
      <c r="B68" s="67" t="s">
        <v>144</v>
      </c>
      <c r="C68" s="26" t="s">
        <v>164</v>
      </c>
      <c r="D68" s="11">
        <v>0</v>
      </c>
      <c r="E68" s="11">
        <v>0</v>
      </c>
      <c r="F68" s="11">
        <v>0</v>
      </c>
      <c r="G68" s="11" t="s">
        <v>179</v>
      </c>
      <c r="H68" s="11">
        <v>0</v>
      </c>
      <c r="I68" s="11" t="s">
        <v>179</v>
      </c>
      <c r="J68" s="11">
        <v>0</v>
      </c>
      <c r="K68" s="11">
        <v>0</v>
      </c>
      <c r="L68" s="11" t="s">
        <v>179</v>
      </c>
      <c r="M68" s="11" t="s">
        <v>179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 t="s">
        <v>179</v>
      </c>
      <c r="T68" s="11" t="s">
        <v>179</v>
      </c>
      <c r="U68" s="11" t="s">
        <v>179</v>
      </c>
      <c r="V68" s="11" t="s">
        <v>179</v>
      </c>
      <c r="W68" s="11" t="s">
        <v>179</v>
      </c>
      <c r="X68" s="11">
        <v>0</v>
      </c>
    </row>
    <row r="69" spans="1:24" s="29" customFormat="1" ht="31.5">
      <c r="A69" s="10" t="s">
        <v>145</v>
      </c>
      <c r="B69" s="67" t="s">
        <v>146</v>
      </c>
      <c r="C69" s="26" t="s">
        <v>164</v>
      </c>
      <c r="D69" s="11">
        <v>0</v>
      </c>
      <c r="E69" s="11">
        <v>0</v>
      </c>
      <c r="F69" s="11">
        <v>0</v>
      </c>
      <c r="G69" s="11" t="s">
        <v>179</v>
      </c>
      <c r="H69" s="11">
        <v>0</v>
      </c>
      <c r="I69" s="11" t="s">
        <v>179</v>
      </c>
      <c r="J69" s="11">
        <v>0</v>
      </c>
      <c r="K69" s="11">
        <v>0</v>
      </c>
      <c r="L69" s="11" t="s">
        <v>179</v>
      </c>
      <c r="M69" s="11" t="s">
        <v>179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 t="s">
        <v>179</v>
      </c>
      <c r="T69" s="11" t="s">
        <v>179</v>
      </c>
      <c r="U69" s="11" t="s">
        <v>179</v>
      </c>
      <c r="V69" s="11" t="s">
        <v>179</v>
      </c>
      <c r="W69" s="11" t="s">
        <v>179</v>
      </c>
      <c r="X69" s="11">
        <v>0</v>
      </c>
    </row>
    <row r="70" spans="1:24" s="29" customFormat="1" ht="47.25">
      <c r="A70" s="10" t="s">
        <v>147</v>
      </c>
      <c r="B70" s="67" t="s">
        <v>148</v>
      </c>
      <c r="C70" s="26" t="s">
        <v>164</v>
      </c>
      <c r="D70" s="11">
        <v>0</v>
      </c>
      <c r="E70" s="11">
        <v>0</v>
      </c>
      <c r="F70" s="11">
        <v>0</v>
      </c>
      <c r="G70" s="11" t="s">
        <v>179</v>
      </c>
      <c r="H70" s="11">
        <v>0</v>
      </c>
      <c r="I70" s="11" t="s">
        <v>179</v>
      </c>
      <c r="J70" s="11">
        <v>0</v>
      </c>
      <c r="K70" s="11">
        <v>0</v>
      </c>
      <c r="L70" s="11" t="s">
        <v>179</v>
      </c>
      <c r="M70" s="11" t="s">
        <v>179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 t="s">
        <v>179</v>
      </c>
      <c r="T70" s="11" t="s">
        <v>179</v>
      </c>
      <c r="U70" s="11" t="s">
        <v>179</v>
      </c>
      <c r="V70" s="11" t="s">
        <v>179</v>
      </c>
      <c r="W70" s="11" t="s">
        <v>179</v>
      </c>
      <c r="X70" s="11">
        <v>0</v>
      </c>
    </row>
    <row r="71" spans="1:24" s="29" customFormat="1" ht="63">
      <c r="A71" s="10" t="s">
        <v>149</v>
      </c>
      <c r="B71" s="67" t="s">
        <v>150</v>
      </c>
      <c r="C71" s="26" t="s">
        <v>164</v>
      </c>
      <c r="D71" s="11">
        <v>0</v>
      </c>
      <c r="E71" s="11">
        <v>0</v>
      </c>
      <c r="F71" s="11">
        <v>0</v>
      </c>
      <c r="G71" s="11" t="s">
        <v>179</v>
      </c>
      <c r="H71" s="11">
        <v>0</v>
      </c>
      <c r="I71" s="11" t="s">
        <v>179</v>
      </c>
      <c r="J71" s="11">
        <v>0</v>
      </c>
      <c r="K71" s="11">
        <v>0</v>
      </c>
      <c r="L71" s="11" t="s">
        <v>179</v>
      </c>
      <c r="M71" s="11" t="s">
        <v>179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 t="s">
        <v>179</v>
      </c>
      <c r="T71" s="11" t="s">
        <v>179</v>
      </c>
      <c r="U71" s="11" t="s">
        <v>179</v>
      </c>
      <c r="V71" s="11" t="s">
        <v>179</v>
      </c>
      <c r="W71" s="11" t="s">
        <v>179</v>
      </c>
      <c r="X71" s="11">
        <v>0</v>
      </c>
    </row>
    <row r="72" spans="1:24" s="29" customFormat="1" ht="63">
      <c r="A72" s="10" t="s">
        <v>151</v>
      </c>
      <c r="B72" s="67" t="s">
        <v>152</v>
      </c>
      <c r="C72" s="26" t="s">
        <v>164</v>
      </c>
      <c r="D72" s="11">
        <v>0</v>
      </c>
      <c r="E72" s="11">
        <v>0</v>
      </c>
      <c r="F72" s="11">
        <v>0</v>
      </c>
      <c r="G72" s="11" t="s">
        <v>179</v>
      </c>
      <c r="H72" s="11">
        <v>0</v>
      </c>
      <c r="I72" s="11" t="s">
        <v>179</v>
      </c>
      <c r="J72" s="11">
        <v>0</v>
      </c>
      <c r="K72" s="11">
        <v>0</v>
      </c>
      <c r="L72" s="11" t="s">
        <v>179</v>
      </c>
      <c r="M72" s="11" t="s">
        <v>179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 t="s">
        <v>179</v>
      </c>
      <c r="T72" s="11" t="s">
        <v>179</v>
      </c>
      <c r="U72" s="11" t="s">
        <v>179</v>
      </c>
      <c r="V72" s="11" t="s">
        <v>179</v>
      </c>
      <c r="W72" s="11" t="s">
        <v>179</v>
      </c>
      <c r="X72" s="11">
        <v>0</v>
      </c>
    </row>
    <row r="73" spans="1:24" s="29" customFormat="1" ht="63">
      <c r="A73" s="10" t="s">
        <v>153</v>
      </c>
      <c r="B73" s="67" t="s">
        <v>154</v>
      </c>
      <c r="C73" s="26" t="s">
        <v>164</v>
      </c>
      <c r="D73" s="11">
        <v>0</v>
      </c>
      <c r="E73" s="11">
        <v>0</v>
      </c>
      <c r="F73" s="11">
        <v>0</v>
      </c>
      <c r="G73" s="11" t="s">
        <v>179</v>
      </c>
      <c r="H73" s="11">
        <v>0</v>
      </c>
      <c r="I73" s="11" t="s">
        <v>179</v>
      </c>
      <c r="J73" s="11">
        <v>0</v>
      </c>
      <c r="K73" s="11">
        <v>0</v>
      </c>
      <c r="L73" s="11" t="s">
        <v>179</v>
      </c>
      <c r="M73" s="11" t="s">
        <v>179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 t="s">
        <v>179</v>
      </c>
      <c r="T73" s="11" t="s">
        <v>179</v>
      </c>
      <c r="U73" s="11" t="s">
        <v>179</v>
      </c>
      <c r="V73" s="11" t="s">
        <v>179</v>
      </c>
      <c r="W73" s="11" t="s">
        <v>179</v>
      </c>
      <c r="X73" s="11">
        <v>0</v>
      </c>
    </row>
    <row r="74" spans="1:24" s="29" customFormat="1" ht="47.25">
      <c r="A74" s="10" t="s">
        <v>155</v>
      </c>
      <c r="B74" s="67" t="s">
        <v>156</v>
      </c>
      <c r="C74" s="26" t="s">
        <v>164</v>
      </c>
      <c r="D74" s="11">
        <v>0</v>
      </c>
      <c r="E74" s="11">
        <v>0</v>
      </c>
      <c r="F74" s="11">
        <v>0</v>
      </c>
      <c r="G74" s="11" t="s">
        <v>179</v>
      </c>
      <c r="H74" s="11">
        <v>0</v>
      </c>
      <c r="I74" s="11" t="s">
        <v>179</v>
      </c>
      <c r="J74" s="11">
        <v>0</v>
      </c>
      <c r="K74" s="11">
        <v>0</v>
      </c>
      <c r="L74" s="11" t="s">
        <v>179</v>
      </c>
      <c r="M74" s="11" t="s">
        <v>179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 t="s">
        <v>179</v>
      </c>
      <c r="T74" s="11" t="s">
        <v>179</v>
      </c>
      <c r="U74" s="11" t="s">
        <v>179</v>
      </c>
      <c r="V74" s="11" t="s">
        <v>179</v>
      </c>
      <c r="W74" s="11" t="s">
        <v>179</v>
      </c>
      <c r="X74" s="11">
        <v>0</v>
      </c>
    </row>
    <row r="75" spans="1:24" s="29" customFormat="1" ht="47.25">
      <c r="A75" s="10" t="s">
        <v>157</v>
      </c>
      <c r="B75" s="137" t="s">
        <v>158</v>
      </c>
      <c r="C75" s="26" t="s">
        <v>164</v>
      </c>
      <c r="D75" s="11">
        <v>0</v>
      </c>
      <c r="E75" s="11">
        <v>0</v>
      </c>
      <c r="F75" s="11">
        <v>0</v>
      </c>
      <c r="G75" s="11" t="s">
        <v>179</v>
      </c>
      <c r="H75" s="11">
        <v>0</v>
      </c>
      <c r="I75" s="11" t="s">
        <v>179</v>
      </c>
      <c r="J75" s="11">
        <v>0</v>
      </c>
      <c r="K75" s="11">
        <v>0</v>
      </c>
      <c r="L75" s="11" t="s">
        <v>179</v>
      </c>
      <c r="M75" s="11" t="s">
        <v>179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 t="s">
        <v>179</v>
      </c>
      <c r="T75" s="11" t="s">
        <v>179</v>
      </c>
      <c r="U75" s="11" t="s">
        <v>179</v>
      </c>
      <c r="V75" s="11" t="s">
        <v>179</v>
      </c>
      <c r="W75" s="11" t="s">
        <v>179</v>
      </c>
      <c r="X75" s="11">
        <v>0</v>
      </c>
    </row>
    <row r="76" spans="1:24" s="29" customFormat="1" ht="31.5">
      <c r="A76" s="10" t="s">
        <v>159</v>
      </c>
      <c r="B76" s="67" t="s">
        <v>160</v>
      </c>
      <c r="C76" s="26" t="s">
        <v>164</v>
      </c>
      <c r="D76" s="11">
        <v>0</v>
      </c>
      <c r="E76" s="11">
        <v>0</v>
      </c>
      <c r="F76" s="11">
        <v>0</v>
      </c>
      <c r="G76" s="11" t="s">
        <v>179</v>
      </c>
      <c r="H76" s="11">
        <v>0</v>
      </c>
      <c r="I76" s="11" t="s">
        <v>179</v>
      </c>
      <c r="J76" s="11">
        <v>0</v>
      </c>
      <c r="K76" s="11">
        <v>0</v>
      </c>
      <c r="L76" s="11" t="s">
        <v>179</v>
      </c>
      <c r="M76" s="11" t="s">
        <v>179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 t="s">
        <v>179</v>
      </c>
      <c r="T76" s="11" t="s">
        <v>179</v>
      </c>
      <c r="U76" s="11" t="s">
        <v>179</v>
      </c>
      <c r="V76" s="11" t="s">
        <v>179</v>
      </c>
      <c r="W76" s="11" t="s">
        <v>179</v>
      </c>
      <c r="X76" s="11">
        <v>0</v>
      </c>
    </row>
    <row r="77" spans="1:24" s="29" customFormat="1" ht="47.25">
      <c r="A77" s="10" t="s">
        <v>159</v>
      </c>
      <c r="B77" s="67" t="s">
        <v>161</v>
      </c>
      <c r="C77" s="26" t="s">
        <v>176</v>
      </c>
      <c r="D77" s="11">
        <v>0</v>
      </c>
      <c r="E77" s="11">
        <v>0</v>
      </c>
      <c r="F77" s="11">
        <v>0</v>
      </c>
      <c r="G77" s="11" t="s">
        <v>179</v>
      </c>
      <c r="H77" s="11">
        <v>0</v>
      </c>
      <c r="I77" s="11" t="s">
        <v>179</v>
      </c>
      <c r="J77" s="11">
        <v>0</v>
      </c>
      <c r="K77" s="11">
        <v>0</v>
      </c>
      <c r="L77" s="11" t="s">
        <v>179</v>
      </c>
      <c r="M77" s="11" t="s">
        <v>179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 t="s">
        <v>179</v>
      </c>
      <c r="T77" s="11" t="s">
        <v>179</v>
      </c>
      <c r="U77" s="11" t="s">
        <v>179</v>
      </c>
      <c r="V77" s="11" t="s">
        <v>179</v>
      </c>
      <c r="W77" s="11" t="s">
        <v>179</v>
      </c>
      <c r="X77" s="11">
        <v>0</v>
      </c>
    </row>
    <row r="78" spans="1:24" s="29" customFormat="1" ht="47.25">
      <c r="A78" s="10" t="s">
        <v>159</v>
      </c>
      <c r="B78" s="67" t="s">
        <v>162</v>
      </c>
      <c r="C78" s="26" t="s">
        <v>177</v>
      </c>
      <c r="D78" s="11">
        <v>0</v>
      </c>
      <c r="E78" s="11">
        <v>0</v>
      </c>
      <c r="F78" s="11">
        <v>0</v>
      </c>
      <c r="G78" s="11" t="s">
        <v>179</v>
      </c>
      <c r="H78" s="11">
        <v>0</v>
      </c>
      <c r="I78" s="11" t="s">
        <v>179</v>
      </c>
      <c r="J78" s="11">
        <v>0</v>
      </c>
      <c r="K78" s="11">
        <v>0</v>
      </c>
      <c r="L78" s="11" t="s">
        <v>179</v>
      </c>
      <c r="M78" s="11" t="s">
        <v>179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 t="s">
        <v>179</v>
      </c>
      <c r="T78" s="11" t="s">
        <v>179</v>
      </c>
      <c r="U78" s="11" t="s">
        <v>179</v>
      </c>
      <c r="V78" s="11" t="s">
        <v>179</v>
      </c>
      <c r="W78" s="11" t="s">
        <v>179</v>
      </c>
      <c r="X78" s="11">
        <v>0</v>
      </c>
    </row>
    <row r="79" spans="1:24" s="29" customFormat="1" ht="126">
      <c r="A79" s="10" t="s">
        <v>159</v>
      </c>
      <c r="B79" s="67" t="s">
        <v>163</v>
      </c>
      <c r="C79" s="26" t="s">
        <v>178</v>
      </c>
      <c r="D79" s="11">
        <v>0</v>
      </c>
      <c r="E79" s="11">
        <v>0</v>
      </c>
      <c r="F79" s="11">
        <v>0</v>
      </c>
      <c r="G79" s="11" t="s">
        <v>179</v>
      </c>
      <c r="H79" s="11">
        <v>0</v>
      </c>
      <c r="I79" s="11" t="s">
        <v>179</v>
      </c>
      <c r="J79" s="11">
        <v>0</v>
      </c>
      <c r="K79" s="11">
        <v>0</v>
      </c>
      <c r="L79" s="11" t="s">
        <v>179</v>
      </c>
      <c r="M79" s="11" t="s">
        <v>179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 t="s">
        <v>179</v>
      </c>
      <c r="T79" s="11" t="s">
        <v>179</v>
      </c>
      <c r="U79" s="11" t="s">
        <v>179</v>
      </c>
      <c r="V79" s="11" t="s">
        <v>179</v>
      </c>
      <c r="W79" s="11" t="s">
        <v>179</v>
      </c>
      <c r="X79" s="11">
        <v>0</v>
      </c>
    </row>
  </sheetData>
  <sheetProtection/>
  <mergeCells count="17">
    <mergeCell ref="D11:X11"/>
    <mergeCell ref="D12:I12"/>
    <mergeCell ref="J12:M12"/>
    <mergeCell ref="N12:P12"/>
    <mergeCell ref="Q12:R12"/>
    <mergeCell ref="S12:U12"/>
    <mergeCell ref="V12:W12"/>
    <mergeCell ref="A10:X10"/>
    <mergeCell ref="A11:A13"/>
    <mergeCell ref="L2:M2"/>
    <mergeCell ref="A4:X4"/>
    <mergeCell ref="A5:X5"/>
    <mergeCell ref="A6:X6"/>
    <mergeCell ref="A8:X8"/>
    <mergeCell ref="A9:X9"/>
    <mergeCell ref="B11:B13"/>
    <mergeCell ref="C11:C13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9"/>
  <sheetViews>
    <sheetView zoomScale="55" zoomScaleNormal="55" zoomScalePageLayoutView="0" workbookViewId="0" topLeftCell="A1">
      <selection activeCell="C18" sqref="C18"/>
    </sheetView>
  </sheetViews>
  <sheetFormatPr defaultColWidth="9.00390625" defaultRowHeight="12.75"/>
  <cols>
    <col min="1" max="1" width="11.125" style="20" customWidth="1"/>
    <col min="2" max="2" width="46.625" style="20" customWidth="1"/>
    <col min="3" max="3" width="26.375" style="20" customWidth="1"/>
    <col min="4" max="5" width="18.875" style="20" customWidth="1"/>
    <col min="6" max="8" width="19.125" style="20" customWidth="1"/>
    <col min="9" max="9" width="12.625" style="20" customWidth="1"/>
    <col min="10" max="12" width="9.25390625" style="20" customWidth="1"/>
    <col min="13" max="13" width="10.25390625" style="20" customWidth="1"/>
    <col min="14" max="14" width="11.00390625" style="20" customWidth="1"/>
    <col min="15" max="15" width="11.25390625" style="20" customWidth="1"/>
    <col min="16" max="16" width="14.125" style="20" customWidth="1"/>
    <col min="17" max="17" width="24.25390625" style="20" customWidth="1"/>
    <col min="18" max="18" width="25.875" style="20" customWidth="1"/>
    <col min="19" max="19" width="19.25390625" style="20" customWidth="1"/>
    <col min="20" max="20" width="20.625" style="20" customWidth="1"/>
    <col min="21" max="21" width="20.00390625" style="20" customWidth="1"/>
    <col min="22" max="22" width="22.00390625" style="20" customWidth="1"/>
    <col min="23" max="23" width="21.375" style="20" customWidth="1"/>
    <col min="24" max="24" width="29.375" style="20" customWidth="1"/>
    <col min="25" max="16384" width="9.125" style="20" customWidth="1"/>
  </cols>
  <sheetData>
    <row r="1" spans="1:24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61" t="s">
        <v>493</v>
      </c>
    </row>
    <row r="2" spans="1:24" ht="15.75">
      <c r="A2" s="29"/>
      <c r="B2" s="29"/>
      <c r="C2" s="29"/>
      <c r="D2" s="29"/>
      <c r="E2" s="29"/>
      <c r="F2" s="29"/>
      <c r="G2" s="29"/>
      <c r="H2" s="29"/>
      <c r="I2" s="29"/>
      <c r="J2" s="9"/>
      <c r="K2" s="9"/>
      <c r="L2" s="109"/>
      <c r="M2" s="109"/>
      <c r="N2" s="29"/>
      <c r="O2" s="29"/>
      <c r="P2" s="29"/>
      <c r="Q2" s="29"/>
      <c r="R2" s="29"/>
      <c r="S2" s="29"/>
      <c r="T2" s="29"/>
      <c r="U2" s="29"/>
      <c r="V2" s="29"/>
      <c r="W2" s="29"/>
      <c r="X2" s="62" t="s">
        <v>488</v>
      </c>
    </row>
    <row r="3" spans="1:24" ht="15.75">
      <c r="A3" s="29"/>
      <c r="B3" s="29"/>
      <c r="C3" s="29"/>
      <c r="D3" s="29"/>
      <c r="E3" s="29"/>
      <c r="F3" s="29"/>
      <c r="G3" s="29"/>
      <c r="H3" s="29"/>
      <c r="I3" s="29"/>
      <c r="J3" s="70"/>
      <c r="K3" s="70"/>
      <c r="L3" s="70"/>
      <c r="M3" s="70"/>
      <c r="N3" s="29"/>
      <c r="O3" s="29"/>
      <c r="P3" s="29"/>
      <c r="Q3" s="29"/>
      <c r="R3" s="29"/>
      <c r="S3" s="29"/>
      <c r="T3" s="29"/>
      <c r="U3" s="29"/>
      <c r="V3" s="29"/>
      <c r="W3" s="29"/>
      <c r="X3" s="62" t="s">
        <v>489</v>
      </c>
    </row>
    <row r="4" spans="1:24" ht="15.7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15.75">
      <c r="A5" s="102" t="s">
        <v>206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15.75">
      <c r="A6" s="110" t="s">
        <v>258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5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1.75" customHeight="1">
      <c r="A8" s="102" t="s">
        <v>180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5.75" customHeight="1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37" s="21" customFormat="1" ht="15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24" s="23" customFormat="1" ht="33.75" customHeight="1">
      <c r="A11" s="108" t="s">
        <v>3</v>
      </c>
      <c r="B11" s="108" t="s">
        <v>182</v>
      </c>
      <c r="C11" s="108" t="s">
        <v>486</v>
      </c>
      <c r="D11" s="108" t="s">
        <v>208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76.25" customHeight="1">
      <c r="A12" s="108"/>
      <c r="B12" s="108"/>
      <c r="C12" s="108"/>
      <c r="D12" s="108" t="s">
        <v>209</v>
      </c>
      <c r="E12" s="108"/>
      <c r="F12" s="108"/>
      <c r="G12" s="108"/>
      <c r="H12" s="108"/>
      <c r="I12" s="108"/>
      <c r="J12" s="108" t="s">
        <v>210</v>
      </c>
      <c r="K12" s="108"/>
      <c r="L12" s="108"/>
      <c r="M12" s="108"/>
      <c r="N12" s="108" t="s">
        <v>211</v>
      </c>
      <c r="O12" s="108"/>
      <c r="P12" s="108"/>
      <c r="Q12" s="108" t="s">
        <v>212</v>
      </c>
      <c r="R12" s="108"/>
      <c r="S12" s="108" t="s">
        <v>213</v>
      </c>
      <c r="T12" s="108"/>
      <c r="U12" s="108"/>
      <c r="V12" s="108" t="s">
        <v>214</v>
      </c>
      <c r="W12" s="108"/>
      <c r="X12" s="56" t="s">
        <v>215</v>
      </c>
    </row>
    <row r="13" spans="1:24" s="25" customFormat="1" ht="233.25" customHeight="1">
      <c r="A13" s="108"/>
      <c r="B13" s="108"/>
      <c r="C13" s="108"/>
      <c r="D13" s="31" t="s">
        <v>216</v>
      </c>
      <c r="E13" s="31" t="s">
        <v>217</v>
      </c>
      <c r="F13" s="24" t="s">
        <v>218</v>
      </c>
      <c r="G13" s="24" t="s">
        <v>219</v>
      </c>
      <c r="H13" s="24" t="s">
        <v>220</v>
      </c>
      <c r="I13" s="31" t="s">
        <v>221</v>
      </c>
      <c r="J13" s="31" t="s">
        <v>222</v>
      </c>
      <c r="K13" s="24" t="s">
        <v>223</v>
      </c>
      <c r="L13" s="24" t="s">
        <v>224</v>
      </c>
      <c r="M13" s="24" t="s">
        <v>225</v>
      </c>
      <c r="N13" s="24" t="s">
        <v>226</v>
      </c>
      <c r="O13" s="24" t="s">
        <v>227</v>
      </c>
      <c r="P13" s="24" t="s">
        <v>228</v>
      </c>
      <c r="Q13" s="24" t="s">
        <v>229</v>
      </c>
      <c r="R13" s="24" t="s">
        <v>230</v>
      </c>
      <c r="S13" s="24" t="s">
        <v>231</v>
      </c>
      <c r="T13" s="24" t="s">
        <v>232</v>
      </c>
      <c r="U13" s="24" t="s">
        <v>233</v>
      </c>
      <c r="V13" s="24" t="s">
        <v>234</v>
      </c>
      <c r="W13" s="24" t="s">
        <v>235</v>
      </c>
      <c r="X13" s="24" t="s">
        <v>236</v>
      </c>
    </row>
    <row r="14" spans="1:24" s="29" customFormat="1" ht="15.75">
      <c r="A14" s="26">
        <v>1</v>
      </c>
      <c r="B14" s="27">
        <v>2</v>
      </c>
      <c r="C14" s="26">
        <v>3</v>
      </c>
      <c r="D14" s="28" t="s">
        <v>237</v>
      </c>
      <c r="E14" s="28" t="s">
        <v>238</v>
      </c>
      <c r="F14" s="28" t="s">
        <v>240</v>
      </c>
      <c r="G14" s="28" t="s">
        <v>239</v>
      </c>
      <c r="H14" s="28" t="s">
        <v>241</v>
      </c>
      <c r="I14" s="28" t="s">
        <v>242</v>
      </c>
      <c r="J14" s="28" t="s">
        <v>243</v>
      </c>
      <c r="K14" s="28" t="s">
        <v>244</v>
      </c>
      <c r="L14" s="28" t="s">
        <v>246</v>
      </c>
      <c r="M14" s="28" t="s">
        <v>245</v>
      </c>
      <c r="N14" s="28" t="s">
        <v>247</v>
      </c>
      <c r="O14" s="28" t="s">
        <v>248</v>
      </c>
      <c r="P14" s="28" t="s">
        <v>249</v>
      </c>
      <c r="Q14" s="28" t="s">
        <v>250</v>
      </c>
      <c r="R14" s="28" t="s">
        <v>251</v>
      </c>
      <c r="S14" s="28" t="s">
        <v>252</v>
      </c>
      <c r="T14" s="28" t="s">
        <v>253</v>
      </c>
      <c r="U14" s="28" t="s">
        <v>254</v>
      </c>
      <c r="V14" s="28" t="s">
        <v>255</v>
      </c>
      <c r="W14" s="28" t="s">
        <v>256</v>
      </c>
      <c r="X14" s="28" t="s">
        <v>257</v>
      </c>
    </row>
    <row r="15" spans="1:24" s="29" customFormat="1" ht="31.5">
      <c r="A15" s="10" t="s">
        <v>53</v>
      </c>
      <c r="B15" s="67" t="s">
        <v>54</v>
      </c>
      <c r="C15" s="26" t="s">
        <v>164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>SUM(J17:J21)</f>
        <v>8</v>
      </c>
      <c r="K15" s="11">
        <f>SUM(K17:K21)</f>
        <v>2.74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f>SUM(W17:W21)</f>
        <v>6.474360000000001</v>
      </c>
      <c r="X15" s="11">
        <v>0</v>
      </c>
    </row>
    <row r="16" spans="1:24" s="29" customFormat="1" ht="15.75">
      <c r="A16" s="10" t="s">
        <v>55</v>
      </c>
      <c r="B16" s="67" t="s">
        <v>56</v>
      </c>
      <c r="C16" s="26" t="s">
        <v>164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29" customFormat="1" ht="31.5">
      <c r="A17" s="10" t="s">
        <v>57</v>
      </c>
      <c r="B17" s="67" t="s">
        <v>58</v>
      </c>
      <c r="C17" s="26" t="s">
        <v>164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>SUM(J41)</f>
        <v>8</v>
      </c>
      <c r="K17" s="11">
        <f>SUM(K41)</f>
        <v>2.74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 t="s">
        <v>179</v>
      </c>
      <c r="X17" s="11">
        <v>0</v>
      </c>
    </row>
    <row r="18" spans="1:24" s="29" customFormat="1" ht="63">
      <c r="A18" s="10" t="s">
        <v>59</v>
      </c>
      <c r="B18" s="137" t="s">
        <v>60</v>
      </c>
      <c r="C18" s="26" t="s">
        <v>164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29" customFormat="1" ht="31.5">
      <c r="A19" s="10" t="s">
        <v>61</v>
      </c>
      <c r="B19" s="67" t="s">
        <v>62</v>
      </c>
      <c r="C19" s="26" t="s">
        <v>164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s="29" customFormat="1" ht="47.25">
      <c r="A20" s="10" t="s">
        <v>63</v>
      </c>
      <c r="B20" s="67" t="s">
        <v>64</v>
      </c>
      <c r="C20" s="26" t="s">
        <v>164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29" customFormat="1" ht="15.75">
      <c r="A21" s="10" t="s">
        <v>65</v>
      </c>
      <c r="B21" s="67" t="s">
        <v>66</v>
      </c>
      <c r="C21" s="26" t="s">
        <v>164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>SUM(J76)</f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f>SUM(W76)</f>
        <v>6.474360000000001</v>
      </c>
      <c r="X21" s="11">
        <v>0</v>
      </c>
    </row>
    <row r="22" spans="1:24" s="29" customFormat="1" ht="15.75">
      <c r="A22" s="10" t="s">
        <v>67</v>
      </c>
      <c r="B22" s="67" t="s">
        <v>68</v>
      </c>
      <c r="C22" s="26" t="s">
        <v>164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29" customFormat="1" ht="31.5">
      <c r="A23" s="10" t="s">
        <v>69</v>
      </c>
      <c r="B23" s="67" t="s">
        <v>70</v>
      </c>
      <c r="C23" s="26" t="s">
        <v>164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s="29" customFormat="1" ht="47.25">
      <c r="A24" s="10" t="s">
        <v>71</v>
      </c>
      <c r="B24" s="67" t="s">
        <v>72</v>
      </c>
      <c r="C24" s="26" t="s">
        <v>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29" customFormat="1" ht="63">
      <c r="A25" s="10" t="s">
        <v>77</v>
      </c>
      <c r="B25" s="67" t="s">
        <v>78</v>
      </c>
      <c r="C25" s="26" t="s">
        <v>164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29" customFormat="1" ht="47.25">
      <c r="A26" s="10" t="s">
        <v>79</v>
      </c>
      <c r="B26" s="67" t="s">
        <v>80</v>
      </c>
      <c r="C26" s="26" t="s">
        <v>164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29" customFormat="1" ht="63">
      <c r="A27" s="10" t="s">
        <v>81</v>
      </c>
      <c r="B27" s="67" t="s">
        <v>82</v>
      </c>
      <c r="C27" s="26" t="s">
        <v>164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29" customFormat="1" ht="47.25">
      <c r="A28" s="10" t="s">
        <v>83</v>
      </c>
      <c r="B28" s="67" t="s">
        <v>84</v>
      </c>
      <c r="C28" s="26" t="s">
        <v>164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29" customFormat="1" ht="47.25">
      <c r="A29" s="10" t="s">
        <v>85</v>
      </c>
      <c r="B29" s="67" t="s">
        <v>86</v>
      </c>
      <c r="C29" s="26" t="s">
        <v>164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29" customFormat="1" ht="31.5">
      <c r="A30" s="10" t="s">
        <v>87</v>
      </c>
      <c r="B30" s="67" t="s">
        <v>88</v>
      </c>
      <c r="C30" s="26" t="s">
        <v>164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29" customFormat="1" ht="110.25">
      <c r="A31" s="10" t="s">
        <v>87</v>
      </c>
      <c r="B31" s="67" t="s">
        <v>89</v>
      </c>
      <c r="C31" s="26" t="s">
        <v>164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29" customFormat="1" ht="94.5">
      <c r="A32" s="10" t="s">
        <v>87</v>
      </c>
      <c r="B32" s="67" t="s">
        <v>90</v>
      </c>
      <c r="C32" s="26" t="s">
        <v>164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29" customFormat="1" ht="94.5">
      <c r="A33" s="10" t="s">
        <v>87</v>
      </c>
      <c r="B33" s="67" t="s">
        <v>91</v>
      </c>
      <c r="C33" s="26" t="s">
        <v>164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29" customFormat="1" ht="31.5">
      <c r="A34" s="10" t="s">
        <v>92</v>
      </c>
      <c r="B34" s="67" t="s">
        <v>88</v>
      </c>
      <c r="C34" s="26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s="29" customFormat="1" ht="110.25">
      <c r="A35" s="10" t="s">
        <v>92</v>
      </c>
      <c r="B35" s="67" t="s">
        <v>89</v>
      </c>
      <c r="C35" s="26" t="s">
        <v>164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s="29" customFormat="1" ht="94.5">
      <c r="A36" s="10" t="s">
        <v>92</v>
      </c>
      <c r="B36" s="67" t="s">
        <v>90</v>
      </c>
      <c r="C36" s="26" t="s">
        <v>164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s="29" customFormat="1" ht="94.5">
      <c r="A37" s="10" t="s">
        <v>92</v>
      </c>
      <c r="B37" s="67" t="s">
        <v>93</v>
      </c>
      <c r="C37" s="26" t="s">
        <v>164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s="29" customFormat="1" ht="94.5">
      <c r="A38" s="10" t="s">
        <v>94</v>
      </c>
      <c r="B38" s="67" t="s">
        <v>95</v>
      </c>
      <c r="C38" s="26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s="29" customFormat="1" ht="78.75">
      <c r="A39" s="10" t="s">
        <v>96</v>
      </c>
      <c r="B39" s="67" t="s">
        <v>97</v>
      </c>
      <c r="C39" s="26" t="s">
        <v>164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s="29" customFormat="1" ht="78.75">
      <c r="A40" s="10" t="s">
        <v>98</v>
      </c>
      <c r="B40" s="67" t="s">
        <v>99</v>
      </c>
      <c r="C40" s="26" t="s">
        <v>164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s="29" customFormat="1" ht="31.5">
      <c r="A41" s="10" t="s">
        <v>100</v>
      </c>
      <c r="B41" s="67" t="s">
        <v>101</v>
      </c>
      <c r="C41" s="26" t="s">
        <v>164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f>SUM(J42,J50)</f>
        <v>8</v>
      </c>
      <c r="K41" s="11">
        <f>SUM(K42,K50)</f>
        <v>2.74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s="29" customFormat="1" ht="63">
      <c r="A42" s="10" t="s">
        <v>102</v>
      </c>
      <c r="B42" s="67" t="s">
        <v>103</v>
      </c>
      <c r="C42" s="26" t="s">
        <v>164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f>SUM(J43,J48)</f>
        <v>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s="29" customFormat="1" ht="31.5">
      <c r="A43" s="10" t="s">
        <v>104</v>
      </c>
      <c r="B43" s="67" t="s">
        <v>105</v>
      </c>
      <c r="C43" s="26" t="s">
        <v>164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s="29" customFormat="1" ht="126">
      <c r="A44" s="10" t="s">
        <v>104</v>
      </c>
      <c r="B44" s="67" t="s">
        <v>106</v>
      </c>
      <c r="C44" s="26" t="s">
        <v>165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s="29" customFormat="1" ht="110.25">
      <c r="A45" s="10" t="s">
        <v>104</v>
      </c>
      <c r="B45" s="67" t="s">
        <v>107</v>
      </c>
      <c r="C45" s="26" t="s">
        <v>166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s="29" customFormat="1" ht="126">
      <c r="A46" s="10" t="s">
        <v>104</v>
      </c>
      <c r="B46" s="67" t="s">
        <v>108</v>
      </c>
      <c r="C46" s="26" t="s">
        <v>167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s="29" customFormat="1" ht="157.5">
      <c r="A47" s="10" t="s">
        <v>104</v>
      </c>
      <c r="B47" s="67" t="s">
        <v>109</v>
      </c>
      <c r="C47" s="26" t="s">
        <v>168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</row>
    <row r="48" spans="1:24" s="29" customFormat="1" ht="63">
      <c r="A48" s="10" t="s">
        <v>110</v>
      </c>
      <c r="B48" s="67" t="s">
        <v>111</v>
      </c>
      <c r="C48" s="26" t="s">
        <v>164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>J49</f>
        <v>8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s="29" customFormat="1" ht="141.75">
      <c r="A49" s="10" t="s">
        <v>110</v>
      </c>
      <c r="B49" s="67" t="s">
        <v>112</v>
      </c>
      <c r="C49" s="26" t="s">
        <v>169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8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s="29" customFormat="1" ht="47.25">
      <c r="A50" s="10" t="s">
        <v>113</v>
      </c>
      <c r="B50" s="67" t="s">
        <v>114</v>
      </c>
      <c r="C50" s="26" t="s">
        <v>164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K51</f>
        <v>2.74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s="29" customFormat="1" ht="31.5">
      <c r="A51" s="10" t="s">
        <v>115</v>
      </c>
      <c r="B51" s="67" t="s">
        <v>116</v>
      </c>
      <c r="C51" s="26" t="s">
        <v>164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f>SUM(K52:K56)</f>
        <v>2.74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s="29" customFormat="1" ht="78.75">
      <c r="A52" s="10" t="s">
        <v>115</v>
      </c>
      <c r="B52" s="67" t="s">
        <v>117</v>
      </c>
      <c r="C52" s="26" t="s">
        <v>170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0.94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s="29" customFormat="1" ht="78.75">
      <c r="A53" s="10" t="s">
        <v>115</v>
      </c>
      <c r="B53" s="67" t="s">
        <v>118</v>
      </c>
      <c r="C53" s="26" t="s">
        <v>171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1.1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</row>
    <row r="54" spans="1:24" s="29" customFormat="1" ht="78.75">
      <c r="A54" s="10" t="s">
        <v>115</v>
      </c>
      <c r="B54" s="67" t="s">
        <v>119</v>
      </c>
      <c r="C54" s="26" t="s">
        <v>172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0.7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s="29" customFormat="1" ht="78.75">
      <c r="A55" s="10" t="s">
        <v>115</v>
      </c>
      <c r="B55" s="67" t="s">
        <v>120</v>
      </c>
      <c r="C55" s="26" t="s">
        <v>173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s="29" customFormat="1" ht="78.75">
      <c r="A56" s="10" t="s">
        <v>115</v>
      </c>
      <c r="B56" s="67" t="s">
        <v>121</v>
      </c>
      <c r="C56" s="26" t="s">
        <v>174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s="29" customFormat="1" ht="78.75">
      <c r="A57" s="10" t="s">
        <v>115</v>
      </c>
      <c r="B57" s="67" t="s">
        <v>122</v>
      </c>
      <c r="C57" s="26" t="s">
        <v>175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s="29" customFormat="1" ht="47.25">
      <c r="A58" s="10" t="s">
        <v>123</v>
      </c>
      <c r="B58" s="67" t="s">
        <v>124</v>
      </c>
      <c r="C58" s="26" t="s">
        <v>164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s="29" customFormat="1" ht="47.25">
      <c r="A59" s="10" t="s">
        <v>125</v>
      </c>
      <c r="B59" s="67" t="s">
        <v>126</v>
      </c>
      <c r="C59" s="26" t="s">
        <v>164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s="29" customFormat="1" ht="47.25">
      <c r="A60" s="10" t="s">
        <v>127</v>
      </c>
      <c r="B60" s="67" t="s">
        <v>128</v>
      </c>
      <c r="C60" s="26" t="s">
        <v>164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s="29" customFormat="1" ht="31.5">
      <c r="A61" s="10" t="s">
        <v>129</v>
      </c>
      <c r="B61" s="67" t="s">
        <v>130</v>
      </c>
      <c r="C61" s="26" t="s">
        <v>164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s="29" customFormat="1" ht="31.5">
      <c r="A62" s="10" t="s">
        <v>131</v>
      </c>
      <c r="B62" s="67" t="s">
        <v>132</v>
      </c>
      <c r="C62" s="26" t="s">
        <v>164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s="29" customFormat="1" ht="47.25">
      <c r="A63" s="10" t="s">
        <v>133</v>
      </c>
      <c r="B63" s="67" t="s">
        <v>134</v>
      </c>
      <c r="C63" s="26" t="s">
        <v>164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s="29" customFormat="1" ht="63">
      <c r="A64" s="10" t="s">
        <v>135</v>
      </c>
      <c r="B64" s="67" t="s">
        <v>136</v>
      </c>
      <c r="C64" s="26" t="s">
        <v>164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s="29" customFormat="1" ht="47.25">
      <c r="A65" s="10" t="s">
        <v>137</v>
      </c>
      <c r="B65" s="67" t="s">
        <v>138</v>
      </c>
      <c r="C65" s="26" t="s">
        <v>164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s="29" customFormat="1" ht="47.25">
      <c r="A66" s="10" t="s">
        <v>139</v>
      </c>
      <c r="B66" s="67" t="s">
        <v>140</v>
      </c>
      <c r="C66" s="26" t="s">
        <v>164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s="29" customFormat="1" ht="63">
      <c r="A67" s="10" t="s">
        <v>141</v>
      </c>
      <c r="B67" s="67" t="s">
        <v>142</v>
      </c>
      <c r="C67" s="26" t="s">
        <v>164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s="29" customFormat="1" ht="47.25">
      <c r="A68" s="10" t="s">
        <v>143</v>
      </c>
      <c r="B68" s="67" t="s">
        <v>144</v>
      </c>
      <c r="C68" s="26" t="s">
        <v>164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s="29" customFormat="1" ht="31.5">
      <c r="A69" s="10" t="s">
        <v>145</v>
      </c>
      <c r="B69" s="67" t="s">
        <v>146</v>
      </c>
      <c r="C69" s="26" t="s">
        <v>164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s="29" customFormat="1" ht="47.25">
      <c r="A70" s="10" t="s">
        <v>147</v>
      </c>
      <c r="B70" s="67" t="s">
        <v>148</v>
      </c>
      <c r="C70" s="26" t="s">
        <v>164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s="29" customFormat="1" ht="63">
      <c r="A71" s="10" t="s">
        <v>149</v>
      </c>
      <c r="B71" s="67" t="s">
        <v>150</v>
      </c>
      <c r="C71" s="26" t="s">
        <v>164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s="29" customFormat="1" ht="63">
      <c r="A72" s="10" t="s">
        <v>151</v>
      </c>
      <c r="B72" s="67" t="s">
        <v>152</v>
      </c>
      <c r="C72" s="26" t="s">
        <v>164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s="29" customFormat="1" ht="63">
      <c r="A73" s="10" t="s">
        <v>153</v>
      </c>
      <c r="B73" s="67" t="s">
        <v>154</v>
      </c>
      <c r="C73" s="26" t="s">
        <v>164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s="29" customFormat="1" ht="47.25">
      <c r="A74" s="10" t="s">
        <v>155</v>
      </c>
      <c r="B74" s="67" t="s">
        <v>156</v>
      </c>
      <c r="C74" s="26" t="s">
        <v>164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s="29" customFormat="1" ht="47.25">
      <c r="A75" s="10" t="s">
        <v>157</v>
      </c>
      <c r="B75" s="137" t="s">
        <v>158</v>
      </c>
      <c r="C75" s="26" t="s">
        <v>164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s="29" customFormat="1" ht="31.5">
      <c r="A76" s="10" t="s">
        <v>159</v>
      </c>
      <c r="B76" s="67" t="s">
        <v>160</v>
      </c>
      <c r="C76" s="26" t="s">
        <v>164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f>SUM(W77:W79)</f>
        <v>6.474360000000001</v>
      </c>
      <c r="X76" s="11">
        <f>SUM(X77:X79)</f>
        <v>0</v>
      </c>
    </row>
    <row r="77" spans="1:24" s="29" customFormat="1" ht="47.25">
      <c r="A77" s="10" t="s">
        <v>159</v>
      </c>
      <c r="B77" s="67" t="s">
        <v>161</v>
      </c>
      <c r="C77" s="26" t="s">
        <v>176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0.83777</v>
      </c>
      <c r="X77" s="11">
        <v>0</v>
      </c>
    </row>
    <row r="78" spans="1:24" s="29" customFormat="1" ht="47.25">
      <c r="A78" s="10" t="s">
        <v>159</v>
      </c>
      <c r="B78" s="67" t="s">
        <v>162</v>
      </c>
      <c r="C78" s="26" t="s">
        <v>177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1.28959</v>
      </c>
      <c r="X78" s="11">
        <v>0</v>
      </c>
    </row>
    <row r="79" spans="1:24" s="29" customFormat="1" ht="126">
      <c r="A79" s="10" t="s">
        <v>159</v>
      </c>
      <c r="B79" s="67" t="s">
        <v>163</v>
      </c>
      <c r="C79" s="26" t="s">
        <v>178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4.347</v>
      </c>
      <c r="X79" s="11">
        <v>0</v>
      </c>
    </row>
  </sheetData>
  <sheetProtection/>
  <mergeCells count="17">
    <mergeCell ref="B11:B13"/>
    <mergeCell ref="C11:C13"/>
    <mergeCell ref="D11:X11"/>
    <mergeCell ref="D12:I12"/>
    <mergeCell ref="J12:M12"/>
    <mergeCell ref="N12:P12"/>
    <mergeCell ref="Q12:R12"/>
    <mergeCell ref="L2:M2"/>
    <mergeCell ref="A4:X4"/>
    <mergeCell ref="A5:X5"/>
    <mergeCell ref="A6:X6"/>
    <mergeCell ref="A8:X8"/>
    <mergeCell ref="S12:U12"/>
    <mergeCell ref="V12:W12"/>
    <mergeCell ref="A9:X9"/>
    <mergeCell ref="A10:X10"/>
    <mergeCell ref="A11:A13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9"/>
  <sheetViews>
    <sheetView zoomScale="55" zoomScaleNormal="55" zoomScalePageLayoutView="0" workbookViewId="0" topLeftCell="A5">
      <selection activeCell="C18" sqref="C18"/>
    </sheetView>
  </sheetViews>
  <sheetFormatPr defaultColWidth="9.00390625" defaultRowHeight="12.75"/>
  <cols>
    <col min="1" max="1" width="11.125" style="20" customWidth="1"/>
    <col min="2" max="2" width="46.625" style="20" customWidth="1"/>
    <col min="3" max="3" width="26.375" style="20" customWidth="1"/>
    <col min="4" max="5" width="18.875" style="20" customWidth="1"/>
    <col min="6" max="8" width="19.125" style="20" customWidth="1"/>
    <col min="9" max="9" width="12.625" style="20" customWidth="1"/>
    <col min="10" max="12" width="9.25390625" style="20" customWidth="1"/>
    <col min="13" max="13" width="10.25390625" style="20" customWidth="1"/>
    <col min="14" max="14" width="11.00390625" style="20" customWidth="1"/>
    <col min="15" max="15" width="11.25390625" style="20" customWidth="1"/>
    <col min="16" max="16" width="14.125" style="20" customWidth="1"/>
    <col min="17" max="17" width="24.25390625" style="20" customWidth="1"/>
    <col min="18" max="18" width="25.875" style="20" customWidth="1"/>
    <col min="19" max="19" width="19.25390625" style="20" customWidth="1"/>
    <col min="20" max="20" width="20.625" style="20" customWidth="1"/>
    <col min="21" max="21" width="20.00390625" style="20" customWidth="1"/>
    <col min="22" max="22" width="22.00390625" style="20" customWidth="1"/>
    <col min="23" max="23" width="21.375" style="20" customWidth="1"/>
    <col min="24" max="24" width="29.375" style="20" customWidth="1"/>
    <col min="25" max="16384" width="9.125" style="20" customWidth="1"/>
  </cols>
  <sheetData>
    <row r="1" spans="1:24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61" t="s">
        <v>494</v>
      </c>
    </row>
    <row r="2" spans="1:24" ht="15.75">
      <c r="A2" s="29"/>
      <c r="B2" s="29"/>
      <c r="C2" s="29"/>
      <c r="D2" s="29"/>
      <c r="E2" s="29"/>
      <c r="F2" s="29"/>
      <c r="G2" s="29"/>
      <c r="H2" s="29"/>
      <c r="I2" s="29"/>
      <c r="J2" s="9"/>
      <c r="K2" s="9"/>
      <c r="L2" s="109"/>
      <c r="M2" s="109"/>
      <c r="N2" s="29"/>
      <c r="O2" s="29"/>
      <c r="P2" s="29"/>
      <c r="Q2" s="29"/>
      <c r="R2" s="29"/>
      <c r="S2" s="29"/>
      <c r="T2" s="29"/>
      <c r="U2" s="29"/>
      <c r="V2" s="29"/>
      <c r="W2" s="29"/>
      <c r="X2" s="62" t="s">
        <v>488</v>
      </c>
    </row>
    <row r="3" spans="1:24" ht="15.75">
      <c r="A3" s="29"/>
      <c r="B3" s="29"/>
      <c r="C3" s="29"/>
      <c r="D3" s="29"/>
      <c r="E3" s="29"/>
      <c r="F3" s="29"/>
      <c r="G3" s="29"/>
      <c r="H3" s="29"/>
      <c r="I3" s="29"/>
      <c r="J3" s="70"/>
      <c r="K3" s="70"/>
      <c r="L3" s="70"/>
      <c r="M3" s="70"/>
      <c r="N3" s="29"/>
      <c r="O3" s="29"/>
      <c r="P3" s="29"/>
      <c r="Q3" s="29"/>
      <c r="R3" s="29"/>
      <c r="S3" s="29"/>
      <c r="T3" s="29"/>
      <c r="U3" s="29"/>
      <c r="V3" s="29"/>
      <c r="W3" s="29"/>
      <c r="X3" s="62" t="s">
        <v>489</v>
      </c>
    </row>
    <row r="4" spans="1:24" ht="15.7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15.75">
      <c r="A5" s="102" t="s">
        <v>206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15.75">
      <c r="A6" s="110" t="s">
        <v>259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5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1.75" customHeight="1">
      <c r="A8" s="102" t="s">
        <v>180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5.75" customHeight="1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37" s="21" customFormat="1" ht="15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24" s="23" customFormat="1" ht="33.75" customHeight="1">
      <c r="A11" s="108" t="s">
        <v>3</v>
      </c>
      <c r="B11" s="108" t="s">
        <v>182</v>
      </c>
      <c r="C11" s="108" t="s">
        <v>486</v>
      </c>
      <c r="D11" s="108" t="s">
        <v>208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76.25" customHeight="1">
      <c r="A12" s="108"/>
      <c r="B12" s="108"/>
      <c r="C12" s="108"/>
      <c r="D12" s="108" t="s">
        <v>209</v>
      </c>
      <c r="E12" s="108"/>
      <c r="F12" s="108"/>
      <c r="G12" s="108"/>
      <c r="H12" s="108"/>
      <c r="I12" s="108"/>
      <c r="J12" s="108" t="s">
        <v>210</v>
      </c>
      <c r="K12" s="108"/>
      <c r="L12" s="108"/>
      <c r="M12" s="108"/>
      <c r="N12" s="108" t="s">
        <v>211</v>
      </c>
      <c r="O12" s="108"/>
      <c r="P12" s="108"/>
      <c r="Q12" s="108" t="s">
        <v>212</v>
      </c>
      <c r="R12" s="108"/>
      <c r="S12" s="108" t="s">
        <v>213</v>
      </c>
      <c r="T12" s="108"/>
      <c r="U12" s="108"/>
      <c r="V12" s="108" t="s">
        <v>214</v>
      </c>
      <c r="W12" s="108"/>
      <c r="X12" s="56" t="s">
        <v>215</v>
      </c>
    </row>
    <row r="13" spans="1:24" s="25" customFormat="1" ht="233.25" customHeight="1">
      <c r="A13" s="108"/>
      <c r="B13" s="108"/>
      <c r="C13" s="108"/>
      <c r="D13" s="31" t="s">
        <v>216</v>
      </c>
      <c r="E13" s="31" t="s">
        <v>217</v>
      </c>
      <c r="F13" s="24" t="s">
        <v>218</v>
      </c>
      <c r="G13" s="24" t="s">
        <v>219</v>
      </c>
      <c r="H13" s="24" t="s">
        <v>220</v>
      </c>
      <c r="I13" s="31" t="s">
        <v>221</v>
      </c>
      <c r="J13" s="31" t="s">
        <v>222</v>
      </c>
      <c r="K13" s="24" t="s">
        <v>223</v>
      </c>
      <c r="L13" s="24" t="s">
        <v>224</v>
      </c>
      <c r="M13" s="24" t="s">
        <v>225</v>
      </c>
      <c r="N13" s="24" t="s">
        <v>226</v>
      </c>
      <c r="O13" s="24" t="s">
        <v>227</v>
      </c>
      <c r="P13" s="24" t="s">
        <v>228</v>
      </c>
      <c r="Q13" s="24" t="s">
        <v>229</v>
      </c>
      <c r="R13" s="24" t="s">
        <v>230</v>
      </c>
      <c r="S13" s="24" t="s">
        <v>231</v>
      </c>
      <c r="T13" s="24" t="s">
        <v>232</v>
      </c>
      <c r="U13" s="24" t="s">
        <v>233</v>
      </c>
      <c r="V13" s="24" t="s">
        <v>234</v>
      </c>
      <c r="W13" s="24" t="s">
        <v>235</v>
      </c>
      <c r="X13" s="24" t="s">
        <v>236</v>
      </c>
    </row>
    <row r="14" spans="1:24" s="29" customFormat="1" ht="15.75">
      <c r="A14" s="26">
        <v>1</v>
      </c>
      <c r="B14" s="27">
        <v>2</v>
      </c>
      <c r="C14" s="26">
        <v>3</v>
      </c>
      <c r="D14" s="28" t="s">
        <v>237</v>
      </c>
      <c r="E14" s="28" t="s">
        <v>238</v>
      </c>
      <c r="F14" s="28" t="s">
        <v>240</v>
      </c>
      <c r="G14" s="28" t="s">
        <v>239</v>
      </c>
      <c r="H14" s="28" t="s">
        <v>241</v>
      </c>
      <c r="I14" s="28" t="s">
        <v>242</v>
      </c>
      <c r="J14" s="28" t="s">
        <v>243</v>
      </c>
      <c r="K14" s="28" t="s">
        <v>244</v>
      </c>
      <c r="L14" s="28" t="s">
        <v>246</v>
      </c>
      <c r="M14" s="28" t="s">
        <v>245</v>
      </c>
      <c r="N14" s="28" t="s">
        <v>247</v>
      </c>
      <c r="O14" s="28" t="s">
        <v>248</v>
      </c>
      <c r="P14" s="28" t="s">
        <v>249</v>
      </c>
      <c r="Q14" s="28" t="s">
        <v>250</v>
      </c>
      <c r="R14" s="28" t="s">
        <v>251</v>
      </c>
      <c r="S14" s="28" t="s">
        <v>252</v>
      </c>
      <c r="T14" s="28" t="s">
        <v>253</v>
      </c>
      <c r="U14" s="28" t="s">
        <v>254</v>
      </c>
      <c r="V14" s="28" t="s">
        <v>255</v>
      </c>
      <c r="W14" s="28" t="s">
        <v>256</v>
      </c>
      <c r="X14" s="28" t="s">
        <v>257</v>
      </c>
    </row>
    <row r="15" spans="1:24" s="29" customFormat="1" ht="31.5">
      <c r="A15" s="10" t="s">
        <v>53</v>
      </c>
      <c r="B15" s="67" t="s">
        <v>54</v>
      </c>
      <c r="C15" s="26" t="s">
        <v>164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>SUM(J17:J21)</f>
        <v>4</v>
      </c>
      <c r="K15" s="11">
        <f>SUM(K17:K21)</f>
        <v>2.6399999999999997</v>
      </c>
      <c r="L15" s="11">
        <f>SUM(L17:L21)</f>
        <v>7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s="29" customFormat="1" ht="15.75">
      <c r="A16" s="10" t="s">
        <v>55</v>
      </c>
      <c r="B16" s="67" t="s">
        <v>56</v>
      </c>
      <c r="C16" s="26" t="s">
        <v>164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29" customFormat="1" ht="31.5">
      <c r="A17" s="10" t="s">
        <v>57</v>
      </c>
      <c r="B17" s="67" t="s">
        <v>58</v>
      </c>
      <c r="C17" s="26" t="s">
        <v>164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>SUM(J41)</f>
        <v>4</v>
      </c>
      <c r="K17" s="11">
        <f>SUM(K41)</f>
        <v>2.6399999999999997</v>
      </c>
      <c r="L17" s="11">
        <f>SUM(L41)</f>
        <v>7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s="29" customFormat="1" ht="63">
      <c r="A18" s="10" t="s">
        <v>59</v>
      </c>
      <c r="B18" s="137" t="s">
        <v>60</v>
      </c>
      <c r="C18" s="26" t="s">
        <v>164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29" customFormat="1" ht="31.5">
      <c r="A19" s="10" t="s">
        <v>61</v>
      </c>
      <c r="B19" s="67" t="s">
        <v>62</v>
      </c>
      <c r="C19" s="26" t="s">
        <v>164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s="29" customFormat="1" ht="47.25">
      <c r="A20" s="10" t="s">
        <v>63</v>
      </c>
      <c r="B20" s="67" t="s">
        <v>64</v>
      </c>
      <c r="C20" s="26" t="s">
        <v>164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29" customFormat="1" ht="15.75">
      <c r="A21" s="10" t="s">
        <v>65</v>
      </c>
      <c r="B21" s="67" t="s">
        <v>66</v>
      </c>
      <c r="C21" s="26" t="s">
        <v>164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29" customFormat="1" ht="15.75">
      <c r="A22" s="10" t="s">
        <v>67</v>
      </c>
      <c r="B22" s="67" t="s">
        <v>68</v>
      </c>
      <c r="C22" s="26" t="s">
        <v>164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29" customFormat="1" ht="31.5">
      <c r="A23" s="10" t="s">
        <v>69</v>
      </c>
      <c r="B23" s="67" t="s">
        <v>70</v>
      </c>
      <c r="C23" s="26" t="s">
        <v>164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s="29" customFormat="1" ht="47.25">
      <c r="A24" s="10" t="s">
        <v>71</v>
      </c>
      <c r="B24" s="67" t="s">
        <v>72</v>
      </c>
      <c r="C24" s="26" t="s">
        <v>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29" customFormat="1" ht="63">
      <c r="A25" s="10" t="s">
        <v>77</v>
      </c>
      <c r="B25" s="67" t="s">
        <v>78</v>
      </c>
      <c r="C25" s="26" t="s">
        <v>164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29" customFormat="1" ht="47.25">
      <c r="A26" s="10" t="s">
        <v>79</v>
      </c>
      <c r="B26" s="67" t="s">
        <v>80</v>
      </c>
      <c r="C26" s="26" t="s">
        <v>164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29" customFormat="1" ht="63">
      <c r="A27" s="10" t="s">
        <v>81</v>
      </c>
      <c r="B27" s="67" t="s">
        <v>82</v>
      </c>
      <c r="C27" s="26" t="s">
        <v>164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29" customFormat="1" ht="47.25">
      <c r="A28" s="10" t="s">
        <v>83</v>
      </c>
      <c r="B28" s="67" t="s">
        <v>84</v>
      </c>
      <c r="C28" s="26" t="s">
        <v>164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29" customFormat="1" ht="47.25">
      <c r="A29" s="10" t="s">
        <v>85</v>
      </c>
      <c r="B29" s="67" t="s">
        <v>86</v>
      </c>
      <c r="C29" s="26" t="s">
        <v>164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29" customFormat="1" ht="31.5">
      <c r="A30" s="10" t="s">
        <v>87</v>
      </c>
      <c r="B30" s="67" t="s">
        <v>88</v>
      </c>
      <c r="C30" s="26" t="s">
        <v>164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29" customFormat="1" ht="110.25">
      <c r="A31" s="10" t="s">
        <v>87</v>
      </c>
      <c r="B31" s="67" t="s">
        <v>89</v>
      </c>
      <c r="C31" s="26" t="s">
        <v>164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29" customFormat="1" ht="94.5">
      <c r="A32" s="10" t="s">
        <v>87</v>
      </c>
      <c r="B32" s="67" t="s">
        <v>90</v>
      </c>
      <c r="C32" s="26" t="s">
        <v>164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29" customFormat="1" ht="94.5">
      <c r="A33" s="10" t="s">
        <v>87</v>
      </c>
      <c r="B33" s="67" t="s">
        <v>91</v>
      </c>
      <c r="C33" s="26" t="s">
        <v>164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29" customFormat="1" ht="31.5">
      <c r="A34" s="10" t="s">
        <v>92</v>
      </c>
      <c r="B34" s="67" t="s">
        <v>88</v>
      </c>
      <c r="C34" s="26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s="29" customFormat="1" ht="110.25">
      <c r="A35" s="10" t="s">
        <v>92</v>
      </c>
      <c r="B35" s="67" t="s">
        <v>89</v>
      </c>
      <c r="C35" s="26" t="s">
        <v>164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s="29" customFormat="1" ht="94.5">
      <c r="A36" s="10" t="s">
        <v>92</v>
      </c>
      <c r="B36" s="67" t="s">
        <v>90</v>
      </c>
      <c r="C36" s="26" t="s">
        <v>164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s="29" customFormat="1" ht="94.5">
      <c r="A37" s="10" t="s">
        <v>92</v>
      </c>
      <c r="B37" s="67" t="s">
        <v>93</v>
      </c>
      <c r="C37" s="26" t="s">
        <v>164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s="29" customFormat="1" ht="94.5">
      <c r="A38" s="10" t="s">
        <v>94</v>
      </c>
      <c r="B38" s="67" t="s">
        <v>95</v>
      </c>
      <c r="C38" s="26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s="29" customFormat="1" ht="78.75">
      <c r="A39" s="10" t="s">
        <v>96</v>
      </c>
      <c r="B39" s="67" t="s">
        <v>97</v>
      </c>
      <c r="C39" s="26" t="s">
        <v>164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s="29" customFormat="1" ht="78.75">
      <c r="A40" s="10" t="s">
        <v>98</v>
      </c>
      <c r="B40" s="67" t="s">
        <v>99</v>
      </c>
      <c r="C40" s="26" t="s">
        <v>164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s="29" customFormat="1" ht="31.5">
      <c r="A41" s="10" t="s">
        <v>100</v>
      </c>
      <c r="B41" s="67" t="s">
        <v>101</v>
      </c>
      <c r="C41" s="26" t="s">
        <v>164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f>SUM(J42,J50)</f>
        <v>4</v>
      </c>
      <c r="K41" s="11">
        <f>SUM(K42,K50)</f>
        <v>2.6399999999999997</v>
      </c>
      <c r="L41" s="11">
        <f>SUM(L42,L50)</f>
        <v>7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s="29" customFormat="1" ht="63">
      <c r="A42" s="10" t="s">
        <v>102</v>
      </c>
      <c r="B42" s="67" t="s">
        <v>103</v>
      </c>
      <c r="C42" s="26" t="s">
        <v>164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f>SUM(J43,J48)</f>
        <v>4</v>
      </c>
      <c r="K42" s="11">
        <f>SUM(K43,K48)</f>
        <v>0.3</v>
      </c>
      <c r="L42" s="11">
        <f>SUM(L43,L48)</f>
        <v>7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s="29" customFormat="1" ht="31.5">
      <c r="A43" s="10" t="s">
        <v>104</v>
      </c>
      <c r="B43" s="67" t="s">
        <v>105</v>
      </c>
      <c r="C43" s="26" t="s">
        <v>164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f>SUM(K44:K47)</f>
        <v>0.3</v>
      </c>
      <c r="L43" s="11">
        <f>SUM(L44:L47)</f>
        <v>7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s="29" customFormat="1" ht="126">
      <c r="A44" s="10" t="s">
        <v>104</v>
      </c>
      <c r="B44" s="67" t="s">
        <v>106</v>
      </c>
      <c r="C44" s="26" t="s">
        <v>165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0.3</v>
      </c>
      <c r="L44" s="11">
        <v>4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s="29" customFormat="1" ht="110.25">
      <c r="A45" s="10" t="s">
        <v>104</v>
      </c>
      <c r="B45" s="67" t="s">
        <v>107</v>
      </c>
      <c r="C45" s="26" t="s">
        <v>166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s="29" customFormat="1" ht="126">
      <c r="A46" s="10" t="s">
        <v>104</v>
      </c>
      <c r="B46" s="67" t="s">
        <v>108</v>
      </c>
      <c r="C46" s="26" t="s">
        <v>167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s="29" customFormat="1" ht="157.5">
      <c r="A47" s="10" t="s">
        <v>104</v>
      </c>
      <c r="B47" s="67" t="s">
        <v>109</v>
      </c>
      <c r="C47" s="26" t="s">
        <v>168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</row>
    <row r="48" spans="1:24" s="29" customFormat="1" ht="63">
      <c r="A48" s="10" t="s">
        <v>110</v>
      </c>
      <c r="B48" s="67" t="s">
        <v>111</v>
      </c>
      <c r="C48" s="26" t="s">
        <v>164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>J49</f>
        <v>4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s="29" customFormat="1" ht="141.75">
      <c r="A49" s="10" t="s">
        <v>110</v>
      </c>
      <c r="B49" s="67" t="s">
        <v>112</v>
      </c>
      <c r="C49" s="26" t="s">
        <v>169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4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s="29" customFormat="1" ht="47.25">
      <c r="A50" s="10" t="s">
        <v>113</v>
      </c>
      <c r="B50" s="67" t="s">
        <v>114</v>
      </c>
      <c r="C50" s="26" t="s">
        <v>164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K51</f>
        <v>2.34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s="29" customFormat="1" ht="31.5">
      <c r="A51" s="10" t="s">
        <v>115</v>
      </c>
      <c r="B51" s="67" t="s">
        <v>116</v>
      </c>
      <c r="C51" s="26" t="s">
        <v>164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f>SUM(K52:K56)</f>
        <v>2.34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s="29" customFormat="1" ht="78.75">
      <c r="A52" s="10" t="s">
        <v>115</v>
      </c>
      <c r="B52" s="67" t="s">
        <v>117</v>
      </c>
      <c r="C52" s="26" t="s">
        <v>170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0.92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s="29" customFormat="1" ht="78.75">
      <c r="A53" s="10" t="s">
        <v>115</v>
      </c>
      <c r="B53" s="67" t="s">
        <v>118</v>
      </c>
      <c r="C53" s="26" t="s">
        <v>171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1.42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</row>
    <row r="54" spans="1:24" s="29" customFormat="1" ht="78.75">
      <c r="A54" s="10" t="s">
        <v>115</v>
      </c>
      <c r="B54" s="67" t="s">
        <v>119</v>
      </c>
      <c r="C54" s="26" t="s">
        <v>172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s="29" customFormat="1" ht="78.75">
      <c r="A55" s="10" t="s">
        <v>115</v>
      </c>
      <c r="B55" s="67" t="s">
        <v>120</v>
      </c>
      <c r="C55" s="26" t="s">
        <v>173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s="29" customFormat="1" ht="78.75">
      <c r="A56" s="10" t="s">
        <v>115</v>
      </c>
      <c r="B56" s="67" t="s">
        <v>121</v>
      </c>
      <c r="C56" s="26" t="s">
        <v>174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s="29" customFormat="1" ht="78.75">
      <c r="A57" s="10" t="s">
        <v>115</v>
      </c>
      <c r="B57" s="67" t="s">
        <v>122</v>
      </c>
      <c r="C57" s="26" t="s">
        <v>175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s="29" customFormat="1" ht="47.25">
      <c r="A58" s="10" t="s">
        <v>123</v>
      </c>
      <c r="B58" s="67" t="s">
        <v>124</v>
      </c>
      <c r="C58" s="26" t="s">
        <v>164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s="29" customFormat="1" ht="47.25">
      <c r="A59" s="10" t="s">
        <v>125</v>
      </c>
      <c r="B59" s="67" t="s">
        <v>126</v>
      </c>
      <c r="C59" s="26" t="s">
        <v>164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s="29" customFormat="1" ht="47.25">
      <c r="A60" s="10" t="s">
        <v>127</v>
      </c>
      <c r="B60" s="67" t="s">
        <v>128</v>
      </c>
      <c r="C60" s="26" t="s">
        <v>164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s="29" customFormat="1" ht="31.5">
      <c r="A61" s="10" t="s">
        <v>129</v>
      </c>
      <c r="B61" s="67" t="s">
        <v>130</v>
      </c>
      <c r="C61" s="26" t="s">
        <v>164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s="29" customFormat="1" ht="31.5">
      <c r="A62" s="10" t="s">
        <v>131</v>
      </c>
      <c r="B62" s="67" t="s">
        <v>132</v>
      </c>
      <c r="C62" s="26" t="s">
        <v>164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s="29" customFormat="1" ht="47.25">
      <c r="A63" s="10" t="s">
        <v>133</v>
      </c>
      <c r="B63" s="67" t="s">
        <v>134</v>
      </c>
      <c r="C63" s="26" t="s">
        <v>164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s="29" customFormat="1" ht="63">
      <c r="A64" s="10" t="s">
        <v>135</v>
      </c>
      <c r="B64" s="67" t="s">
        <v>136</v>
      </c>
      <c r="C64" s="26" t="s">
        <v>164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s="29" customFormat="1" ht="47.25">
      <c r="A65" s="10" t="s">
        <v>137</v>
      </c>
      <c r="B65" s="67" t="s">
        <v>138</v>
      </c>
      <c r="C65" s="26" t="s">
        <v>164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s="29" customFormat="1" ht="47.25">
      <c r="A66" s="10" t="s">
        <v>139</v>
      </c>
      <c r="B66" s="67" t="s">
        <v>140</v>
      </c>
      <c r="C66" s="26" t="s">
        <v>164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s="29" customFormat="1" ht="63">
      <c r="A67" s="10" t="s">
        <v>141</v>
      </c>
      <c r="B67" s="67" t="s">
        <v>142</v>
      </c>
      <c r="C67" s="26" t="s">
        <v>164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s="29" customFormat="1" ht="47.25">
      <c r="A68" s="10" t="s">
        <v>143</v>
      </c>
      <c r="B68" s="67" t="s">
        <v>144</v>
      </c>
      <c r="C68" s="26" t="s">
        <v>164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s="29" customFormat="1" ht="31.5">
      <c r="A69" s="10" t="s">
        <v>145</v>
      </c>
      <c r="B69" s="67" t="s">
        <v>146</v>
      </c>
      <c r="C69" s="26" t="s">
        <v>164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s="29" customFormat="1" ht="47.25">
      <c r="A70" s="10" t="s">
        <v>147</v>
      </c>
      <c r="B70" s="67" t="s">
        <v>148</v>
      </c>
      <c r="C70" s="26" t="s">
        <v>164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s="29" customFormat="1" ht="63">
      <c r="A71" s="10" t="s">
        <v>149</v>
      </c>
      <c r="B71" s="67" t="s">
        <v>150</v>
      </c>
      <c r="C71" s="26" t="s">
        <v>164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s="29" customFormat="1" ht="63">
      <c r="A72" s="10" t="s">
        <v>151</v>
      </c>
      <c r="B72" s="67" t="s">
        <v>152</v>
      </c>
      <c r="C72" s="26" t="s">
        <v>164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s="29" customFormat="1" ht="63">
      <c r="A73" s="10" t="s">
        <v>153</v>
      </c>
      <c r="B73" s="67" t="s">
        <v>154</v>
      </c>
      <c r="C73" s="26" t="s">
        <v>164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s="29" customFormat="1" ht="47.25">
      <c r="A74" s="10" t="s">
        <v>155</v>
      </c>
      <c r="B74" s="67" t="s">
        <v>156</v>
      </c>
      <c r="C74" s="26" t="s">
        <v>164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s="29" customFormat="1" ht="47.25">
      <c r="A75" s="10" t="s">
        <v>157</v>
      </c>
      <c r="B75" s="137" t="s">
        <v>158</v>
      </c>
      <c r="C75" s="26" t="s">
        <v>164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s="29" customFormat="1" ht="31.5">
      <c r="A76" s="10" t="s">
        <v>159</v>
      </c>
      <c r="B76" s="67" t="s">
        <v>160</v>
      </c>
      <c r="C76" s="26" t="s">
        <v>164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 s="29" customFormat="1" ht="47.25">
      <c r="A77" s="10" t="s">
        <v>159</v>
      </c>
      <c r="B77" s="67" t="s">
        <v>161</v>
      </c>
      <c r="C77" s="26" t="s">
        <v>176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 s="29" customFormat="1" ht="47.25">
      <c r="A78" s="10" t="s">
        <v>159</v>
      </c>
      <c r="B78" s="67" t="s">
        <v>162</v>
      </c>
      <c r="C78" s="26" t="s">
        <v>177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 s="29" customFormat="1" ht="126">
      <c r="A79" s="10" t="s">
        <v>159</v>
      </c>
      <c r="B79" s="67" t="s">
        <v>163</v>
      </c>
      <c r="C79" s="26" t="s">
        <v>178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</sheetData>
  <sheetProtection/>
  <mergeCells count="17">
    <mergeCell ref="B11:B13"/>
    <mergeCell ref="C11:C13"/>
    <mergeCell ref="D11:X11"/>
    <mergeCell ref="D12:I12"/>
    <mergeCell ref="J12:M12"/>
    <mergeCell ref="N12:P12"/>
    <mergeCell ref="Q12:R12"/>
    <mergeCell ref="L2:M2"/>
    <mergeCell ref="A4:X4"/>
    <mergeCell ref="A5:X5"/>
    <mergeCell ref="A6:X6"/>
    <mergeCell ref="A8:X8"/>
    <mergeCell ref="S12:U12"/>
    <mergeCell ref="V12:W12"/>
    <mergeCell ref="A9:X9"/>
    <mergeCell ref="A10:X10"/>
    <mergeCell ref="A11:A13"/>
  </mergeCells>
  <printOptions horizontalCentered="1"/>
  <pageMargins left="0.31496062992125984" right="0.31496062992125984" top="0.5511811023622047" bottom="0.35433070866141736" header="0.31496062992125984" footer="0.31496062992125984"/>
  <pageSetup fitToHeight="0" horizontalDpi="600" verticalDpi="600" orientation="landscape" paperSize="8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9"/>
  <sheetViews>
    <sheetView zoomScale="55" zoomScaleNormal="55" zoomScalePageLayoutView="0" workbookViewId="0" topLeftCell="A61">
      <selection activeCell="D23" sqref="D23"/>
    </sheetView>
  </sheetViews>
  <sheetFormatPr defaultColWidth="9.00390625" defaultRowHeight="12.75"/>
  <cols>
    <col min="1" max="1" width="11.125" style="20" customWidth="1"/>
    <col min="2" max="2" width="46.625" style="20" customWidth="1"/>
    <col min="3" max="3" width="23.25390625" style="20" customWidth="1"/>
    <col min="4" max="5" width="18.875" style="20" customWidth="1"/>
    <col min="6" max="8" width="19.125" style="20" customWidth="1"/>
    <col min="9" max="9" width="12.625" style="20" customWidth="1"/>
    <col min="10" max="12" width="9.25390625" style="20" customWidth="1"/>
    <col min="13" max="13" width="10.25390625" style="20" customWidth="1"/>
    <col min="14" max="14" width="11.00390625" style="20" customWidth="1"/>
    <col min="15" max="15" width="11.25390625" style="20" customWidth="1"/>
    <col min="16" max="16" width="14.125" style="20" customWidth="1"/>
    <col min="17" max="17" width="24.25390625" style="20" customWidth="1"/>
    <col min="18" max="18" width="25.875" style="20" customWidth="1"/>
    <col min="19" max="19" width="19.25390625" style="20" customWidth="1"/>
    <col min="20" max="20" width="20.625" style="20" customWidth="1"/>
    <col min="21" max="21" width="20.00390625" style="20" customWidth="1"/>
    <col min="22" max="22" width="22.00390625" style="20" customWidth="1"/>
    <col min="23" max="23" width="21.375" style="20" customWidth="1"/>
    <col min="24" max="24" width="29.375" style="20" customWidth="1"/>
    <col min="25" max="16384" width="9.125" style="20" customWidth="1"/>
  </cols>
  <sheetData>
    <row r="1" spans="1:24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61" t="s">
        <v>495</v>
      </c>
    </row>
    <row r="2" spans="1:24" ht="15.75">
      <c r="A2" s="29"/>
      <c r="B2" s="29"/>
      <c r="C2" s="29"/>
      <c r="D2" s="29"/>
      <c r="E2" s="29"/>
      <c r="F2" s="29"/>
      <c r="G2" s="29"/>
      <c r="H2" s="29"/>
      <c r="I2" s="29"/>
      <c r="J2" s="9"/>
      <c r="K2" s="9"/>
      <c r="L2" s="109"/>
      <c r="M2" s="109"/>
      <c r="N2" s="29"/>
      <c r="O2" s="29"/>
      <c r="P2" s="29"/>
      <c r="Q2" s="29"/>
      <c r="R2" s="29"/>
      <c r="S2" s="29"/>
      <c r="T2" s="29"/>
      <c r="U2" s="29"/>
      <c r="V2" s="29"/>
      <c r="W2" s="29"/>
      <c r="X2" s="62" t="s">
        <v>488</v>
      </c>
    </row>
    <row r="3" spans="1:24" ht="15.75">
      <c r="A3" s="29"/>
      <c r="B3" s="29"/>
      <c r="C3" s="29"/>
      <c r="D3" s="29"/>
      <c r="E3" s="29"/>
      <c r="F3" s="29"/>
      <c r="G3" s="29"/>
      <c r="H3" s="29"/>
      <c r="I3" s="29"/>
      <c r="J3" s="70"/>
      <c r="K3" s="70"/>
      <c r="L3" s="70"/>
      <c r="M3" s="70"/>
      <c r="N3" s="29"/>
      <c r="O3" s="29"/>
      <c r="P3" s="29"/>
      <c r="Q3" s="29"/>
      <c r="R3" s="29"/>
      <c r="S3" s="29"/>
      <c r="T3" s="29"/>
      <c r="U3" s="29"/>
      <c r="V3" s="29"/>
      <c r="W3" s="29"/>
      <c r="X3" s="62" t="s">
        <v>489</v>
      </c>
    </row>
    <row r="4" spans="1:24" ht="15.7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15.75">
      <c r="A5" s="102" t="s">
        <v>206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15.75">
      <c r="A6" s="110" t="s">
        <v>260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5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1.75" customHeight="1">
      <c r="A8" s="102" t="s">
        <v>180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5.75" customHeight="1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37" s="21" customFormat="1" ht="15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24" s="23" customFormat="1" ht="33.75" customHeight="1">
      <c r="A11" s="108" t="s">
        <v>3</v>
      </c>
      <c r="B11" s="108" t="s">
        <v>182</v>
      </c>
      <c r="C11" s="108" t="s">
        <v>486</v>
      </c>
      <c r="D11" s="108" t="s">
        <v>208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76.25" customHeight="1">
      <c r="A12" s="108"/>
      <c r="B12" s="108"/>
      <c r="C12" s="108"/>
      <c r="D12" s="108" t="s">
        <v>209</v>
      </c>
      <c r="E12" s="108"/>
      <c r="F12" s="108"/>
      <c r="G12" s="108"/>
      <c r="H12" s="108"/>
      <c r="I12" s="108"/>
      <c r="J12" s="108" t="s">
        <v>210</v>
      </c>
      <c r="K12" s="108"/>
      <c r="L12" s="108"/>
      <c r="M12" s="108"/>
      <c r="N12" s="108" t="s">
        <v>211</v>
      </c>
      <c r="O12" s="108"/>
      <c r="P12" s="108"/>
      <c r="Q12" s="108" t="s">
        <v>212</v>
      </c>
      <c r="R12" s="108"/>
      <c r="S12" s="108" t="s">
        <v>213</v>
      </c>
      <c r="T12" s="108"/>
      <c r="U12" s="108"/>
      <c r="V12" s="108" t="s">
        <v>214</v>
      </c>
      <c r="W12" s="108"/>
      <c r="X12" s="56" t="s">
        <v>215</v>
      </c>
    </row>
    <row r="13" spans="1:24" s="25" customFormat="1" ht="233.25" customHeight="1">
      <c r="A13" s="108"/>
      <c r="B13" s="108"/>
      <c r="C13" s="108"/>
      <c r="D13" s="31" t="s">
        <v>216</v>
      </c>
      <c r="E13" s="31" t="s">
        <v>217</v>
      </c>
      <c r="F13" s="24" t="s">
        <v>218</v>
      </c>
      <c r="G13" s="24" t="s">
        <v>219</v>
      </c>
      <c r="H13" s="24" t="s">
        <v>220</v>
      </c>
      <c r="I13" s="31" t="s">
        <v>221</v>
      </c>
      <c r="J13" s="31" t="s">
        <v>222</v>
      </c>
      <c r="K13" s="24" t="s">
        <v>223</v>
      </c>
      <c r="L13" s="24" t="s">
        <v>224</v>
      </c>
      <c r="M13" s="24" t="s">
        <v>225</v>
      </c>
      <c r="N13" s="24" t="s">
        <v>226</v>
      </c>
      <c r="O13" s="24" t="s">
        <v>227</v>
      </c>
      <c r="P13" s="24" t="s">
        <v>228</v>
      </c>
      <c r="Q13" s="24" t="s">
        <v>229</v>
      </c>
      <c r="R13" s="24" t="s">
        <v>230</v>
      </c>
      <c r="S13" s="24" t="s">
        <v>231</v>
      </c>
      <c r="T13" s="24" t="s">
        <v>232</v>
      </c>
      <c r="U13" s="24" t="s">
        <v>233</v>
      </c>
      <c r="V13" s="24" t="s">
        <v>234</v>
      </c>
      <c r="W13" s="24" t="s">
        <v>235</v>
      </c>
      <c r="X13" s="24" t="s">
        <v>236</v>
      </c>
    </row>
    <row r="14" spans="1:24" s="29" customFormat="1" ht="15.75">
      <c r="A14" s="26">
        <v>1</v>
      </c>
      <c r="B14" s="27">
        <v>2</v>
      </c>
      <c r="C14" s="26">
        <v>3</v>
      </c>
      <c r="D14" s="28" t="s">
        <v>237</v>
      </c>
      <c r="E14" s="28" t="s">
        <v>238</v>
      </c>
      <c r="F14" s="28" t="s">
        <v>240</v>
      </c>
      <c r="G14" s="28" t="s">
        <v>239</v>
      </c>
      <c r="H14" s="28" t="s">
        <v>241</v>
      </c>
      <c r="I14" s="28" t="s">
        <v>242</v>
      </c>
      <c r="J14" s="28" t="s">
        <v>243</v>
      </c>
      <c r="K14" s="28" t="s">
        <v>244</v>
      </c>
      <c r="L14" s="28" t="s">
        <v>246</v>
      </c>
      <c r="M14" s="28" t="s">
        <v>245</v>
      </c>
      <c r="N14" s="28" t="s">
        <v>247</v>
      </c>
      <c r="O14" s="28" t="s">
        <v>248</v>
      </c>
      <c r="P14" s="28" t="s">
        <v>249</v>
      </c>
      <c r="Q14" s="28" t="s">
        <v>250</v>
      </c>
      <c r="R14" s="28" t="s">
        <v>251</v>
      </c>
      <c r="S14" s="28" t="s">
        <v>252</v>
      </c>
      <c r="T14" s="28" t="s">
        <v>253</v>
      </c>
      <c r="U14" s="28" t="s">
        <v>254</v>
      </c>
      <c r="V14" s="28" t="s">
        <v>255</v>
      </c>
      <c r="W14" s="28" t="s">
        <v>256</v>
      </c>
      <c r="X14" s="28" t="s">
        <v>257</v>
      </c>
    </row>
    <row r="15" spans="1:24" s="29" customFormat="1" ht="31.5">
      <c r="A15" s="10" t="s">
        <v>53</v>
      </c>
      <c r="B15" s="67" t="s">
        <v>54</v>
      </c>
      <c r="C15" s="26" t="s">
        <v>164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>SUM(J17:J21)</f>
        <v>2</v>
      </c>
      <c r="K15" s="11">
        <f>SUM(K17:K21)</f>
        <v>5.8500000000000005</v>
      </c>
      <c r="L15" s="11">
        <f>SUM(L17:L21)</f>
        <v>3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f>SUM(W17:W21)</f>
        <v>2.01</v>
      </c>
      <c r="X15" s="11">
        <v>0</v>
      </c>
    </row>
    <row r="16" spans="1:24" s="29" customFormat="1" ht="15.75">
      <c r="A16" s="10" t="s">
        <v>55</v>
      </c>
      <c r="B16" s="67" t="s">
        <v>56</v>
      </c>
      <c r="C16" s="26" t="s">
        <v>164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29" customFormat="1" ht="31.5">
      <c r="A17" s="10" t="s">
        <v>57</v>
      </c>
      <c r="B17" s="67" t="s">
        <v>58</v>
      </c>
      <c r="C17" s="26" t="s">
        <v>164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>SUM(J41)</f>
        <v>2</v>
      </c>
      <c r="K17" s="11">
        <f>SUM(K41)</f>
        <v>5.8500000000000005</v>
      </c>
      <c r="L17" s="11">
        <f>SUM(L41)</f>
        <v>3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f>SUM(W41)</f>
        <v>2.01</v>
      </c>
      <c r="X17" s="11">
        <v>0</v>
      </c>
    </row>
    <row r="18" spans="1:24" s="29" customFormat="1" ht="63">
      <c r="A18" s="10" t="s">
        <v>59</v>
      </c>
      <c r="B18" s="137" t="s">
        <v>60</v>
      </c>
      <c r="C18" s="26" t="s">
        <v>164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29" customFormat="1" ht="31.5">
      <c r="A19" s="10" t="s">
        <v>61</v>
      </c>
      <c r="B19" s="67" t="s">
        <v>62</v>
      </c>
      <c r="C19" s="26" t="s">
        <v>164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s="29" customFormat="1" ht="47.25">
      <c r="A20" s="10" t="s">
        <v>63</v>
      </c>
      <c r="B20" s="67" t="s">
        <v>64</v>
      </c>
      <c r="C20" s="26" t="s">
        <v>164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29" customFormat="1" ht="15.75">
      <c r="A21" s="10" t="s">
        <v>65</v>
      </c>
      <c r="B21" s="67" t="s">
        <v>66</v>
      </c>
      <c r="C21" s="26" t="s">
        <v>164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29" customFormat="1" ht="15.75">
      <c r="A22" s="10" t="s">
        <v>67</v>
      </c>
      <c r="B22" s="67" t="s">
        <v>68</v>
      </c>
      <c r="C22" s="26" t="s">
        <v>164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29" customFormat="1" ht="31.5">
      <c r="A23" s="10" t="s">
        <v>69</v>
      </c>
      <c r="B23" s="67" t="s">
        <v>70</v>
      </c>
      <c r="C23" s="26" t="s">
        <v>164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s="29" customFormat="1" ht="47.25">
      <c r="A24" s="10" t="s">
        <v>71</v>
      </c>
      <c r="B24" s="67" t="s">
        <v>72</v>
      </c>
      <c r="C24" s="26" t="s">
        <v>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29" customFormat="1" ht="63">
      <c r="A25" s="10" t="s">
        <v>77</v>
      </c>
      <c r="B25" s="67" t="s">
        <v>78</v>
      </c>
      <c r="C25" s="26" t="s">
        <v>164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29" customFormat="1" ht="47.25">
      <c r="A26" s="10" t="s">
        <v>79</v>
      </c>
      <c r="B26" s="67" t="s">
        <v>80</v>
      </c>
      <c r="C26" s="26" t="s">
        <v>164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29" customFormat="1" ht="63">
      <c r="A27" s="10" t="s">
        <v>81</v>
      </c>
      <c r="B27" s="67" t="s">
        <v>82</v>
      </c>
      <c r="C27" s="26" t="s">
        <v>164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29" customFormat="1" ht="47.25">
      <c r="A28" s="10" t="s">
        <v>83</v>
      </c>
      <c r="B28" s="67" t="s">
        <v>84</v>
      </c>
      <c r="C28" s="26" t="s">
        <v>164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29" customFormat="1" ht="47.25">
      <c r="A29" s="10" t="s">
        <v>85</v>
      </c>
      <c r="B29" s="67" t="s">
        <v>86</v>
      </c>
      <c r="C29" s="26" t="s">
        <v>164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29" customFormat="1" ht="31.5">
      <c r="A30" s="10" t="s">
        <v>87</v>
      </c>
      <c r="B30" s="67" t="s">
        <v>88</v>
      </c>
      <c r="C30" s="26" t="s">
        <v>164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29" customFormat="1" ht="110.25">
      <c r="A31" s="10" t="s">
        <v>87</v>
      </c>
      <c r="B31" s="67" t="s">
        <v>89</v>
      </c>
      <c r="C31" s="26" t="s">
        <v>164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29" customFormat="1" ht="94.5">
      <c r="A32" s="10" t="s">
        <v>87</v>
      </c>
      <c r="B32" s="67" t="s">
        <v>90</v>
      </c>
      <c r="C32" s="26" t="s">
        <v>164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29" customFormat="1" ht="94.5">
      <c r="A33" s="10" t="s">
        <v>87</v>
      </c>
      <c r="B33" s="67" t="s">
        <v>91</v>
      </c>
      <c r="C33" s="26" t="s">
        <v>164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29" customFormat="1" ht="31.5">
      <c r="A34" s="10" t="s">
        <v>92</v>
      </c>
      <c r="B34" s="67" t="s">
        <v>88</v>
      </c>
      <c r="C34" s="26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s="29" customFormat="1" ht="110.25">
      <c r="A35" s="10" t="s">
        <v>92</v>
      </c>
      <c r="B35" s="67" t="s">
        <v>89</v>
      </c>
      <c r="C35" s="26" t="s">
        <v>164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s="29" customFormat="1" ht="94.5">
      <c r="A36" s="10" t="s">
        <v>92</v>
      </c>
      <c r="B36" s="67" t="s">
        <v>90</v>
      </c>
      <c r="C36" s="26" t="s">
        <v>164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s="29" customFormat="1" ht="94.5">
      <c r="A37" s="10" t="s">
        <v>92</v>
      </c>
      <c r="B37" s="67" t="s">
        <v>93</v>
      </c>
      <c r="C37" s="26" t="s">
        <v>164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s="29" customFormat="1" ht="94.5">
      <c r="A38" s="10" t="s">
        <v>94</v>
      </c>
      <c r="B38" s="67" t="s">
        <v>95</v>
      </c>
      <c r="C38" s="26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s="29" customFormat="1" ht="78.75">
      <c r="A39" s="10" t="s">
        <v>96</v>
      </c>
      <c r="B39" s="67" t="s">
        <v>97</v>
      </c>
      <c r="C39" s="26" t="s">
        <v>164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s="29" customFormat="1" ht="78.75">
      <c r="A40" s="10" t="s">
        <v>98</v>
      </c>
      <c r="B40" s="67" t="s">
        <v>99</v>
      </c>
      <c r="C40" s="26" t="s">
        <v>164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s="29" customFormat="1" ht="31.5">
      <c r="A41" s="10" t="s">
        <v>100</v>
      </c>
      <c r="B41" s="67" t="s">
        <v>101</v>
      </c>
      <c r="C41" s="26" t="s">
        <v>164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f>SUM(J42,J50)</f>
        <v>2</v>
      </c>
      <c r="K41" s="11">
        <f>SUM(K42,K50)</f>
        <v>5.8500000000000005</v>
      </c>
      <c r="L41" s="11">
        <f>SUM(L42,L50)</f>
        <v>3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f>SUM(W42,W50)</f>
        <v>2.01</v>
      </c>
      <c r="X41" s="11">
        <v>0</v>
      </c>
    </row>
    <row r="42" spans="1:24" s="29" customFormat="1" ht="63">
      <c r="A42" s="10" t="s">
        <v>102</v>
      </c>
      <c r="B42" s="67" t="s">
        <v>103</v>
      </c>
      <c r="C42" s="26" t="s">
        <v>164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f>SUM(J43,J48)</f>
        <v>2</v>
      </c>
      <c r="K42" s="11">
        <f>SUM(K43,K48)</f>
        <v>0.15</v>
      </c>
      <c r="L42" s="11">
        <f>SUM(L43,L48)</f>
        <v>3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f>SUM(W43,W48)</f>
        <v>2.01</v>
      </c>
      <c r="X42" s="11">
        <v>0</v>
      </c>
    </row>
    <row r="43" spans="1:24" s="29" customFormat="1" ht="31.5">
      <c r="A43" s="10" t="s">
        <v>104</v>
      </c>
      <c r="B43" s="67" t="s">
        <v>105</v>
      </c>
      <c r="C43" s="26" t="s">
        <v>164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f>SUM(K44:K47)</f>
        <v>0.15</v>
      </c>
      <c r="L43" s="11">
        <f>SUM(L44:L47)</f>
        <v>3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f>SUM(W44:W47)</f>
        <v>2.01</v>
      </c>
      <c r="X43" s="11">
        <v>0</v>
      </c>
    </row>
    <row r="44" spans="1:24" s="29" customFormat="1" ht="126">
      <c r="A44" s="10" t="s">
        <v>104</v>
      </c>
      <c r="B44" s="67" t="s">
        <v>106</v>
      </c>
      <c r="C44" s="26" t="s">
        <v>165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s="29" customFormat="1" ht="110.25">
      <c r="A45" s="10" t="s">
        <v>104</v>
      </c>
      <c r="B45" s="67" t="s">
        <v>107</v>
      </c>
      <c r="C45" s="26" t="s">
        <v>166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s="29" customFormat="1" ht="126">
      <c r="A46" s="10" t="s">
        <v>104</v>
      </c>
      <c r="B46" s="67" t="s">
        <v>108</v>
      </c>
      <c r="C46" s="26" t="s">
        <v>167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0.15</v>
      </c>
      <c r="L46" s="11">
        <v>3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s="29" customFormat="1" ht="157.5">
      <c r="A47" s="10" t="s">
        <v>104</v>
      </c>
      <c r="B47" s="67" t="s">
        <v>109</v>
      </c>
      <c r="C47" s="26" t="s">
        <v>168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2.01</v>
      </c>
      <c r="X47" s="11">
        <v>0</v>
      </c>
    </row>
    <row r="48" spans="1:24" s="29" customFormat="1" ht="63">
      <c r="A48" s="10" t="s">
        <v>110</v>
      </c>
      <c r="B48" s="67" t="s">
        <v>111</v>
      </c>
      <c r="C48" s="26" t="s">
        <v>164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>J49</f>
        <v>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s="29" customFormat="1" ht="141.75">
      <c r="A49" s="10" t="s">
        <v>110</v>
      </c>
      <c r="B49" s="67" t="s">
        <v>112</v>
      </c>
      <c r="C49" s="26" t="s">
        <v>169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s="29" customFormat="1" ht="47.25">
      <c r="A50" s="10" t="s">
        <v>113</v>
      </c>
      <c r="B50" s="67" t="s">
        <v>114</v>
      </c>
      <c r="C50" s="26" t="s">
        <v>164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K51</f>
        <v>5.7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s="29" customFormat="1" ht="31.5">
      <c r="A51" s="10" t="s">
        <v>115</v>
      </c>
      <c r="B51" s="67" t="s">
        <v>116</v>
      </c>
      <c r="C51" s="26" t="s">
        <v>164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f>SUM(K52:K56)</f>
        <v>5.7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s="29" customFormat="1" ht="78.75">
      <c r="A52" s="10" t="s">
        <v>115</v>
      </c>
      <c r="B52" s="67" t="s">
        <v>117</v>
      </c>
      <c r="C52" s="26" t="s">
        <v>170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s="29" customFormat="1" ht="78.75">
      <c r="A53" s="10" t="s">
        <v>115</v>
      </c>
      <c r="B53" s="67" t="s">
        <v>118</v>
      </c>
      <c r="C53" s="26" t="s">
        <v>171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</row>
    <row r="54" spans="1:24" s="29" customFormat="1" ht="78.75">
      <c r="A54" s="10" t="s">
        <v>115</v>
      </c>
      <c r="B54" s="67" t="s">
        <v>119</v>
      </c>
      <c r="C54" s="26" t="s">
        <v>172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s="29" customFormat="1" ht="78.75">
      <c r="A55" s="10" t="s">
        <v>115</v>
      </c>
      <c r="B55" s="67" t="s">
        <v>120</v>
      </c>
      <c r="C55" s="26" t="s">
        <v>173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5.7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s="29" customFormat="1" ht="78.75">
      <c r="A56" s="10" t="s">
        <v>115</v>
      </c>
      <c r="B56" s="67" t="s">
        <v>121</v>
      </c>
      <c r="C56" s="26" t="s">
        <v>174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s="29" customFormat="1" ht="78.75">
      <c r="A57" s="10" t="s">
        <v>115</v>
      </c>
      <c r="B57" s="67" t="s">
        <v>122</v>
      </c>
      <c r="C57" s="26" t="s">
        <v>175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s="29" customFormat="1" ht="47.25">
      <c r="A58" s="10" t="s">
        <v>123</v>
      </c>
      <c r="B58" s="67" t="s">
        <v>124</v>
      </c>
      <c r="C58" s="26" t="s">
        <v>164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s="29" customFormat="1" ht="47.25">
      <c r="A59" s="10" t="s">
        <v>125</v>
      </c>
      <c r="B59" s="67" t="s">
        <v>126</v>
      </c>
      <c r="C59" s="26" t="s">
        <v>164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s="29" customFormat="1" ht="47.25">
      <c r="A60" s="10" t="s">
        <v>127</v>
      </c>
      <c r="B60" s="67" t="s">
        <v>128</v>
      </c>
      <c r="C60" s="26" t="s">
        <v>164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s="29" customFormat="1" ht="31.5">
      <c r="A61" s="10" t="s">
        <v>129</v>
      </c>
      <c r="B61" s="67" t="s">
        <v>130</v>
      </c>
      <c r="C61" s="26" t="s">
        <v>164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s="29" customFormat="1" ht="31.5">
      <c r="A62" s="10" t="s">
        <v>131</v>
      </c>
      <c r="B62" s="67" t="s">
        <v>132</v>
      </c>
      <c r="C62" s="26" t="s">
        <v>164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s="29" customFormat="1" ht="47.25">
      <c r="A63" s="10" t="s">
        <v>133</v>
      </c>
      <c r="B63" s="67" t="s">
        <v>134</v>
      </c>
      <c r="C63" s="26" t="s">
        <v>164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s="29" customFormat="1" ht="63">
      <c r="A64" s="10" t="s">
        <v>135</v>
      </c>
      <c r="B64" s="67" t="s">
        <v>136</v>
      </c>
      <c r="C64" s="26" t="s">
        <v>164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s="29" customFormat="1" ht="47.25">
      <c r="A65" s="10" t="s">
        <v>137</v>
      </c>
      <c r="B65" s="67" t="s">
        <v>138</v>
      </c>
      <c r="C65" s="26" t="s">
        <v>164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s="29" customFormat="1" ht="47.25">
      <c r="A66" s="10" t="s">
        <v>139</v>
      </c>
      <c r="B66" s="67" t="s">
        <v>140</v>
      </c>
      <c r="C66" s="26" t="s">
        <v>164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s="29" customFormat="1" ht="63">
      <c r="A67" s="10" t="s">
        <v>141</v>
      </c>
      <c r="B67" s="67" t="s">
        <v>142</v>
      </c>
      <c r="C67" s="26" t="s">
        <v>164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s="29" customFormat="1" ht="47.25">
      <c r="A68" s="10" t="s">
        <v>143</v>
      </c>
      <c r="B68" s="67" t="s">
        <v>144</v>
      </c>
      <c r="C68" s="26" t="s">
        <v>164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s="29" customFormat="1" ht="31.5">
      <c r="A69" s="10" t="s">
        <v>145</v>
      </c>
      <c r="B69" s="67" t="s">
        <v>146</v>
      </c>
      <c r="C69" s="26" t="s">
        <v>164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s="29" customFormat="1" ht="47.25">
      <c r="A70" s="10" t="s">
        <v>147</v>
      </c>
      <c r="B70" s="67" t="s">
        <v>148</v>
      </c>
      <c r="C70" s="26" t="s">
        <v>164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s="29" customFormat="1" ht="63">
      <c r="A71" s="10" t="s">
        <v>149</v>
      </c>
      <c r="B71" s="67" t="s">
        <v>150</v>
      </c>
      <c r="C71" s="26" t="s">
        <v>164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s="29" customFormat="1" ht="63">
      <c r="A72" s="10" t="s">
        <v>151</v>
      </c>
      <c r="B72" s="67" t="s">
        <v>152</v>
      </c>
      <c r="C72" s="26" t="s">
        <v>164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s="29" customFormat="1" ht="63">
      <c r="A73" s="10" t="s">
        <v>153</v>
      </c>
      <c r="B73" s="67" t="s">
        <v>154</v>
      </c>
      <c r="C73" s="26" t="s">
        <v>164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s="29" customFormat="1" ht="47.25">
      <c r="A74" s="10" t="s">
        <v>155</v>
      </c>
      <c r="B74" s="67" t="s">
        <v>156</v>
      </c>
      <c r="C74" s="26" t="s">
        <v>164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s="29" customFormat="1" ht="47.25">
      <c r="A75" s="10" t="s">
        <v>157</v>
      </c>
      <c r="B75" s="137" t="s">
        <v>158</v>
      </c>
      <c r="C75" s="26" t="s">
        <v>164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s="29" customFormat="1" ht="31.5">
      <c r="A76" s="10" t="s">
        <v>159</v>
      </c>
      <c r="B76" s="67" t="s">
        <v>160</v>
      </c>
      <c r="C76" s="26" t="s">
        <v>164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 s="29" customFormat="1" ht="47.25">
      <c r="A77" s="10" t="s">
        <v>159</v>
      </c>
      <c r="B77" s="67" t="s">
        <v>161</v>
      </c>
      <c r="C77" s="26" t="s">
        <v>176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 s="29" customFormat="1" ht="47.25">
      <c r="A78" s="10" t="s">
        <v>159</v>
      </c>
      <c r="B78" s="67" t="s">
        <v>162</v>
      </c>
      <c r="C78" s="26" t="s">
        <v>177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 s="29" customFormat="1" ht="135.75" customHeight="1">
      <c r="A79" s="10" t="s">
        <v>159</v>
      </c>
      <c r="B79" s="67" t="s">
        <v>163</v>
      </c>
      <c r="C79" s="26" t="s">
        <v>178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</sheetData>
  <sheetProtection/>
  <mergeCells count="17">
    <mergeCell ref="B11:B13"/>
    <mergeCell ref="C11:C13"/>
    <mergeCell ref="D11:X11"/>
    <mergeCell ref="D12:I12"/>
    <mergeCell ref="J12:M12"/>
    <mergeCell ref="N12:P12"/>
    <mergeCell ref="Q12:R12"/>
    <mergeCell ref="L2:M2"/>
    <mergeCell ref="A4:X4"/>
    <mergeCell ref="A5:X5"/>
    <mergeCell ref="A6:X6"/>
    <mergeCell ref="A8:X8"/>
    <mergeCell ref="S12:U12"/>
    <mergeCell ref="V12:W12"/>
    <mergeCell ref="A9:X9"/>
    <mergeCell ref="A10:X10"/>
    <mergeCell ref="A11:A13"/>
  </mergeCells>
  <printOptions horizontalCentered="1"/>
  <pageMargins left="0.31496062992125984" right="0.31496062992125984" top="0.5511811023622047" bottom="0.35433070866141736" header="0.31496062992125984" footer="0.31496062992125984"/>
  <pageSetup fitToHeight="0" horizontalDpi="600" verticalDpi="600" orientation="landscape" paperSize="8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9"/>
  <sheetViews>
    <sheetView zoomScale="55" zoomScaleNormal="55" zoomScalePageLayoutView="0" workbookViewId="0" topLeftCell="A60">
      <selection activeCell="D25" sqref="D25"/>
    </sheetView>
  </sheetViews>
  <sheetFormatPr defaultColWidth="9.00390625" defaultRowHeight="12.75"/>
  <cols>
    <col min="1" max="1" width="11.125" style="20" customWidth="1"/>
    <col min="2" max="2" width="46.625" style="20" customWidth="1"/>
    <col min="3" max="3" width="26.375" style="20" customWidth="1"/>
    <col min="4" max="5" width="18.875" style="20" customWidth="1"/>
    <col min="6" max="8" width="19.125" style="20" customWidth="1"/>
    <col min="9" max="9" width="12.625" style="20" customWidth="1"/>
    <col min="10" max="12" width="9.25390625" style="20" customWidth="1"/>
    <col min="13" max="13" width="10.25390625" style="20" customWidth="1"/>
    <col min="14" max="14" width="11.00390625" style="20" customWidth="1"/>
    <col min="15" max="15" width="11.25390625" style="20" customWidth="1"/>
    <col min="16" max="16" width="14.125" style="20" customWidth="1"/>
    <col min="17" max="17" width="24.25390625" style="20" customWidth="1"/>
    <col min="18" max="18" width="25.875" style="20" customWidth="1"/>
    <col min="19" max="19" width="19.25390625" style="20" customWidth="1"/>
    <col min="20" max="20" width="20.625" style="20" customWidth="1"/>
    <col min="21" max="21" width="20.00390625" style="20" customWidth="1"/>
    <col min="22" max="22" width="22.00390625" style="20" customWidth="1"/>
    <col min="23" max="23" width="21.375" style="20" customWidth="1"/>
    <col min="24" max="24" width="29.375" style="20" customWidth="1"/>
    <col min="25" max="16384" width="9.125" style="20" customWidth="1"/>
  </cols>
  <sheetData>
    <row r="1" spans="1:24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61" t="s">
        <v>496</v>
      </c>
    </row>
    <row r="2" spans="1:24" ht="15.75">
      <c r="A2" s="29"/>
      <c r="B2" s="29"/>
      <c r="C2" s="29"/>
      <c r="D2" s="29"/>
      <c r="E2" s="29"/>
      <c r="F2" s="29"/>
      <c r="G2" s="29"/>
      <c r="H2" s="29"/>
      <c r="I2" s="29"/>
      <c r="J2" s="9"/>
      <c r="K2" s="9"/>
      <c r="L2" s="109"/>
      <c r="M2" s="109"/>
      <c r="N2" s="29"/>
      <c r="O2" s="29"/>
      <c r="P2" s="29"/>
      <c r="Q2" s="29"/>
      <c r="R2" s="29"/>
      <c r="S2" s="29"/>
      <c r="T2" s="29"/>
      <c r="U2" s="29"/>
      <c r="V2" s="29"/>
      <c r="W2" s="29"/>
      <c r="X2" s="62" t="s">
        <v>488</v>
      </c>
    </row>
    <row r="3" spans="1:24" ht="15.75">
      <c r="A3" s="29"/>
      <c r="B3" s="29"/>
      <c r="C3" s="29"/>
      <c r="D3" s="29"/>
      <c r="E3" s="29"/>
      <c r="F3" s="29"/>
      <c r="G3" s="29"/>
      <c r="H3" s="29"/>
      <c r="I3" s="29"/>
      <c r="J3" s="70"/>
      <c r="K3" s="70"/>
      <c r="L3" s="70"/>
      <c r="M3" s="70"/>
      <c r="N3" s="29"/>
      <c r="O3" s="29"/>
      <c r="P3" s="29"/>
      <c r="Q3" s="29"/>
      <c r="R3" s="29"/>
      <c r="S3" s="29"/>
      <c r="T3" s="29"/>
      <c r="U3" s="29"/>
      <c r="V3" s="29"/>
      <c r="W3" s="29"/>
      <c r="X3" s="62" t="s">
        <v>489</v>
      </c>
    </row>
    <row r="4" spans="1:24" ht="15.7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15.75">
      <c r="A5" s="102" t="s">
        <v>206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15.75">
      <c r="A6" s="110" t="s">
        <v>261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5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1.75" customHeight="1">
      <c r="A8" s="102" t="s">
        <v>180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5.75" customHeight="1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37" s="21" customFormat="1" ht="15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24" s="23" customFormat="1" ht="33.75" customHeight="1">
      <c r="A11" s="108" t="s">
        <v>3</v>
      </c>
      <c r="B11" s="108" t="s">
        <v>182</v>
      </c>
      <c r="C11" s="108" t="s">
        <v>486</v>
      </c>
      <c r="D11" s="108" t="s">
        <v>208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76.25" customHeight="1">
      <c r="A12" s="108"/>
      <c r="B12" s="108"/>
      <c r="C12" s="108"/>
      <c r="D12" s="108" t="s">
        <v>209</v>
      </c>
      <c r="E12" s="108"/>
      <c r="F12" s="108"/>
      <c r="G12" s="108"/>
      <c r="H12" s="108"/>
      <c r="I12" s="108"/>
      <c r="J12" s="108" t="s">
        <v>210</v>
      </c>
      <c r="K12" s="108"/>
      <c r="L12" s="108"/>
      <c r="M12" s="108"/>
      <c r="N12" s="108" t="s">
        <v>211</v>
      </c>
      <c r="O12" s="108"/>
      <c r="P12" s="108"/>
      <c r="Q12" s="108" t="s">
        <v>212</v>
      </c>
      <c r="R12" s="108"/>
      <c r="S12" s="108" t="s">
        <v>213</v>
      </c>
      <c r="T12" s="108"/>
      <c r="U12" s="108"/>
      <c r="V12" s="108" t="s">
        <v>214</v>
      </c>
      <c r="W12" s="108"/>
      <c r="X12" s="56" t="s">
        <v>215</v>
      </c>
    </row>
    <row r="13" spans="1:24" s="25" customFormat="1" ht="233.25" customHeight="1">
      <c r="A13" s="108"/>
      <c r="B13" s="108"/>
      <c r="C13" s="108"/>
      <c r="D13" s="31" t="s">
        <v>216</v>
      </c>
      <c r="E13" s="31" t="s">
        <v>217</v>
      </c>
      <c r="F13" s="24" t="s">
        <v>218</v>
      </c>
      <c r="G13" s="24" t="s">
        <v>219</v>
      </c>
      <c r="H13" s="24" t="s">
        <v>220</v>
      </c>
      <c r="I13" s="31" t="s">
        <v>221</v>
      </c>
      <c r="J13" s="31" t="s">
        <v>222</v>
      </c>
      <c r="K13" s="24" t="s">
        <v>223</v>
      </c>
      <c r="L13" s="24" t="s">
        <v>224</v>
      </c>
      <c r="M13" s="24" t="s">
        <v>225</v>
      </c>
      <c r="N13" s="24" t="s">
        <v>226</v>
      </c>
      <c r="O13" s="24" t="s">
        <v>227</v>
      </c>
      <c r="P13" s="24" t="s">
        <v>228</v>
      </c>
      <c r="Q13" s="24" t="s">
        <v>229</v>
      </c>
      <c r="R13" s="24" t="s">
        <v>230</v>
      </c>
      <c r="S13" s="24" t="s">
        <v>231</v>
      </c>
      <c r="T13" s="24" t="s">
        <v>232</v>
      </c>
      <c r="U13" s="24" t="s">
        <v>233</v>
      </c>
      <c r="V13" s="24" t="s">
        <v>234</v>
      </c>
      <c r="W13" s="24" t="s">
        <v>235</v>
      </c>
      <c r="X13" s="24" t="s">
        <v>236</v>
      </c>
    </row>
    <row r="14" spans="1:24" s="29" customFormat="1" ht="15.75">
      <c r="A14" s="26">
        <v>1</v>
      </c>
      <c r="B14" s="27">
        <v>2</v>
      </c>
      <c r="C14" s="26">
        <v>3</v>
      </c>
      <c r="D14" s="28" t="s">
        <v>237</v>
      </c>
      <c r="E14" s="28" t="s">
        <v>238</v>
      </c>
      <c r="F14" s="28" t="s">
        <v>240</v>
      </c>
      <c r="G14" s="28" t="s">
        <v>239</v>
      </c>
      <c r="H14" s="28" t="s">
        <v>241</v>
      </c>
      <c r="I14" s="28" t="s">
        <v>242</v>
      </c>
      <c r="J14" s="28" t="s">
        <v>243</v>
      </c>
      <c r="K14" s="28" t="s">
        <v>244</v>
      </c>
      <c r="L14" s="28" t="s">
        <v>246</v>
      </c>
      <c r="M14" s="28" t="s">
        <v>245</v>
      </c>
      <c r="N14" s="28" t="s">
        <v>247</v>
      </c>
      <c r="O14" s="28" t="s">
        <v>248</v>
      </c>
      <c r="P14" s="28" t="s">
        <v>249</v>
      </c>
      <c r="Q14" s="28" t="s">
        <v>250</v>
      </c>
      <c r="R14" s="28" t="s">
        <v>251</v>
      </c>
      <c r="S14" s="28" t="s">
        <v>252</v>
      </c>
      <c r="T14" s="28" t="s">
        <v>253</v>
      </c>
      <c r="U14" s="28" t="s">
        <v>254</v>
      </c>
      <c r="V14" s="28" t="s">
        <v>255</v>
      </c>
      <c r="W14" s="28" t="s">
        <v>256</v>
      </c>
      <c r="X14" s="28" t="s">
        <v>257</v>
      </c>
    </row>
    <row r="15" spans="1:24" s="29" customFormat="1" ht="31.5">
      <c r="A15" s="10" t="s">
        <v>53</v>
      </c>
      <c r="B15" s="67" t="s">
        <v>54</v>
      </c>
      <c r="C15" s="26" t="s">
        <v>164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>SUM(J17:J21)</f>
        <v>2</v>
      </c>
      <c r="K15" s="11">
        <f>SUM(K17:K21)</f>
        <v>1.89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f>SUM(W17:W21)</f>
        <v>3.1</v>
      </c>
      <c r="X15" s="11">
        <v>0</v>
      </c>
    </row>
    <row r="16" spans="1:24" s="29" customFormat="1" ht="15.75">
      <c r="A16" s="10" t="s">
        <v>55</v>
      </c>
      <c r="B16" s="67" t="s">
        <v>56</v>
      </c>
      <c r="C16" s="26" t="s">
        <v>164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s="29" customFormat="1" ht="31.5">
      <c r="A17" s="10" t="s">
        <v>57</v>
      </c>
      <c r="B17" s="67" t="s">
        <v>58</v>
      </c>
      <c r="C17" s="26" t="s">
        <v>164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>SUM(J41)</f>
        <v>2</v>
      </c>
      <c r="K17" s="11">
        <f>SUM(K41)</f>
        <v>1.89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f>SUM(W41)</f>
        <v>3.1</v>
      </c>
      <c r="X17" s="11">
        <v>0</v>
      </c>
    </row>
    <row r="18" spans="1:24" s="29" customFormat="1" ht="63">
      <c r="A18" s="10" t="s">
        <v>59</v>
      </c>
      <c r="B18" s="137" t="s">
        <v>60</v>
      </c>
      <c r="C18" s="26" t="s">
        <v>164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29" customFormat="1" ht="31.5">
      <c r="A19" s="10" t="s">
        <v>61</v>
      </c>
      <c r="B19" s="67" t="s">
        <v>62</v>
      </c>
      <c r="C19" s="26" t="s">
        <v>164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s="29" customFormat="1" ht="47.25">
      <c r="A20" s="10" t="s">
        <v>63</v>
      </c>
      <c r="B20" s="67" t="s">
        <v>64</v>
      </c>
      <c r="C20" s="26" t="s">
        <v>164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29" customFormat="1" ht="15.75">
      <c r="A21" s="10" t="s">
        <v>65</v>
      </c>
      <c r="B21" s="67" t="s">
        <v>66</v>
      </c>
      <c r="C21" s="26" t="s">
        <v>164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29" customFormat="1" ht="15.75">
      <c r="A22" s="10" t="s">
        <v>67</v>
      </c>
      <c r="B22" s="67" t="s">
        <v>68</v>
      </c>
      <c r="C22" s="26" t="s">
        <v>164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29" customFormat="1" ht="31.5">
      <c r="A23" s="10" t="s">
        <v>69</v>
      </c>
      <c r="B23" s="67" t="s">
        <v>70</v>
      </c>
      <c r="C23" s="26" t="s">
        <v>164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s="29" customFormat="1" ht="47.25">
      <c r="A24" s="10" t="s">
        <v>71</v>
      </c>
      <c r="B24" s="67" t="s">
        <v>72</v>
      </c>
      <c r="C24" s="26" t="s">
        <v>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29" customFormat="1" ht="63">
      <c r="A25" s="10" t="s">
        <v>77</v>
      </c>
      <c r="B25" s="67" t="s">
        <v>78</v>
      </c>
      <c r="C25" s="26" t="s">
        <v>164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29" customFormat="1" ht="47.25">
      <c r="A26" s="10" t="s">
        <v>79</v>
      </c>
      <c r="B26" s="67" t="s">
        <v>80</v>
      </c>
      <c r="C26" s="26" t="s">
        <v>164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29" customFormat="1" ht="63">
      <c r="A27" s="10" t="s">
        <v>81</v>
      </c>
      <c r="B27" s="67" t="s">
        <v>82</v>
      </c>
      <c r="C27" s="26" t="s">
        <v>164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29" customFormat="1" ht="47.25">
      <c r="A28" s="10" t="s">
        <v>83</v>
      </c>
      <c r="B28" s="67" t="s">
        <v>84</v>
      </c>
      <c r="C28" s="26" t="s">
        <v>164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29" customFormat="1" ht="47.25">
      <c r="A29" s="10" t="s">
        <v>85</v>
      </c>
      <c r="B29" s="67" t="s">
        <v>86</v>
      </c>
      <c r="C29" s="26" t="s">
        <v>164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29" customFormat="1" ht="31.5">
      <c r="A30" s="10" t="s">
        <v>87</v>
      </c>
      <c r="B30" s="67" t="s">
        <v>88</v>
      </c>
      <c r="C30" s="26" t="s">
        <v>164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29" customFormat="1" ht="110.25">
      <c r="A31" s="10" t="s">
        <v>87</v>
      </c>
      <c r="B31" s="67" t="s">
        <v>89</v>
      </c>
      <c r="C31" s="26" t="s">
        <v>164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29" customFormat="1" ht="94.5">
      <c r="A32" s="10" t="s">
        <v>87</v>
      </c>
      <c r="B32" s="67" t="s">
        <v>90</v>
      </c>
      <c r="C32" s="26" t="s">
        <v>164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29" customFormat="1" ht="94.5">
      <c r="A33" s="10" t="s">
        <v>87</v>
      </c>
      <c r="B33" s="67" t="s">
        <v>91</v>
      </c>
      <c r="C33" s="26" t="s">
        <v>164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29" customFormat="1" ht="31.5">
      <c r="A34" s="10" t="s">
        <v>92</v>
      </c>
      <c r="B34" s="67" t="s">
        <v>88</v>
      </c>
      <c r="C34" s="26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s="29" customFormat="1" ht="110.25">
      <c r="A35" s="10" t="s">
        <v>92</v>
      </c>
      <c r="B35" s="67" t="s">
        <v>89</v>
      </c>
      <c r="C35" s="26" t="s">
        <v>164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s="29" customFormat="1" ht="94.5">
      <c r="A36" s="10" t="s">
        <v>92</v>
      </c>
      <c r="B36" s="67" t="s">
        <v>90</v>
      </c>
      <c r="C36" s="26" t="s">
        <v>164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s="29" customFormat="1" ht="94.5">
      <c r="A37" s="10" t="s">
        <v>92</v>
      </c>
      <c r="B37" s="67" t="s">
        <v>93</v>
      </c>
      <c r="C37" s="26" t="s">
        <v>164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s="29" customFormat="1" ht="94.5">
      <c r="A38" s="10" t="s">
        <v>94</v>
      </c>
      <c r="B38" s="67" t="s">
        <v>95</v>
      </c>
      <c r="C38" s="26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s="29" customFormat="1" ht="78.75">
      <c r="A39" s="10" t="s">
        <v>96</v>
      </c>
      <c r="B39" s="67" t="s">
        <v>97</v>
      </c>
      <c r="C39" s="26" t="s">
        <v>164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s="29" customFormat="1" ht="78.75">
      <c r="A40" s="10" t="s">
        <v>98</v>
      </c>
      <c r="B40" s="67" t="s">
        <v>99</v>
      </c>
      <c r="C40" s="26" t="s">
        <v>164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s="29" customFormat="1" ht="31.5">
      <c r="A41" s="10" t="s">
        <v>100</v>
      </c>
      <c r="B41" s="67" t="s">
        <v>101</v>
      </c>
      <c r="C41" s="26" t="s">
        <v>164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f>SUM(J42,J50)</f>
        <v>2</v>
      </c>
      <c r="K41" s="11">
        <f>SUM(K42,K50)</f>
        <v>1.89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f>SUM(W42,W50)</f>
        <v>3.1</v>
      </c>
      <c r="X41" s="11">
        <v>0</v>
      </c>
    </row>
    <row r="42" spans="1:24" s="29" customFormat="1" ht="63">
      <c r="A42" s="10" t="s">
        <v>102</v>
      </c>
      <c r="B42" s="67" t="s">
        <v>103</v>
      </c>
      <c r="C42" s="26" t="s">
        <v>164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f>SUM(J43,J48)</f>
        <v>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f>SUM(W43,W48)</f>
        <v>3.1</v>
      </c>
      <c r="X42" s="11">
        <v>0</v>
      </c>
    </row>
    <row r="43" spans="1:24" s="29" customFormat="1" ht="31.5">
      <c r="A43" s="10" t="s">
        <v>104</v>
      </c>
      <c r="B43" s="67" t="s">
        <v>105</v>
      </c>
      <c r="C43" s="26" t="s">
        <v>164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f>SUM(W44:W47)</f>
        <v>3.1</v>
      </c>
      <c r="X43" s="11">
        <v>0</v>
      </c>
    </row>
    <row r="44" spans="1:24" s="29" customFormat="1" ht="126">
      <c r="A44" s="10" t="s">
        <v>104</v>
      </c>
      <c r="B44" s="67" t="s">
        <v>106</v>
      </c>
      <c r="C44" s="26" t="s">
        <v>165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s="29" customFormat="1" ht="110.25">
      <c r="A45" s="10" t="s">
        <v>104</v>
      </c>
      <c r="B45" s="67" t="s">
        <v>107</v>
      </c>
      <c r="C45" s="26" t="s">
        <v>166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s="29" customFormat="1" ht="126">
      <c r="A46" s="10" t="s">
        <v>104</v>
      </c>
      <c r="B46" s="67" t="s">
        <v>108</v>
      </c>
      <c r="C46" s="26" t="s">
        <v>167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s="29" customFormat="1" ht="157.5">
      <c r="A47" s="10" t="s">
        <v>104</v>
      </c>
      <c r="B47" s="67" t="s">
        <v>109</v>
      </c>
      <c r="C47" s="26" t="s">
        <v>168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3.1</v>
      </c>
      <c r="X47" s="11">
        <v>0</v>
      </c>
    </row>
    <row r="48" spans="1:24" s="29" customFormat="1" ht="63">
      <c r="A48" s="10" t="s">
        <v>110</v>
      </c>
      <c r="B48" s="67" t="s">
        <v>111</v>
      </c>
      <c r="C48" s="26" t="s">
        <v>164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>J49</f>
        <v>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s="29" customFormat="1" ht="141.75">
      <c r="A49" s="10" t="s">
        <v>110</v>
      </c>
      <c r="B49" s="67" t="s">
        <v>112</v>
      </c>
      <c r="C49" s="26" t="s">
        <v>169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s="29" customFormat="1" ht="47.25">
      <c r="A50" s="10" t="s">
        <v>113</v>
      </c>
      <c r="B50" s="67" t="s">
        <v>114</v>
      </c>
      <c r="C50" s="26" t="s">
        <v>164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K51</f>
        <v>1.89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s="29" customFormat="1" ht="31.5">
      <c r="A51" s="10" t="s">
        <v>115</v>
      </c>
      <c r="B51" s="67" t="s">
        <v>116</v>
      </c>
      <c r="C51" s="26" t="s">
        <v>164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f>SUM(K52:K56)</f>
        <v>1.89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s="29" customFormat="1" ht="78.75">
      <c r="A52" s="10" t="s">
        <v>115</v>
      </c>
      <c r="B52" s="67" t="s">
        <v>117</v>
      </c>
      <c r="C52" s="26" t="s">
        <v>170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s="29" customFormat="1" ht="78.75">
      <c r="A53" s="10" t="s">
        <v>115</v>
      </c>
      <c r="B53" s="67" t="s">
        <v>118</v>
      </c>
      <c r="C53" s="26" t="s">
        <v>171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</row>
    <row r="54" spans="1:24" s="29" customFormat="1" ht="78.75">
      <c r="A54" s="10" t="s">
        <v>115</v>
      </c>
      <c r="B54" s="67" t="s">
        <v>119</v>
      </c>
      <c r="C54" s="26" t="s">
        <v>172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s="29" customFormat="1" ht="78.75">
      <c r="A55" s="10" t="s">
        <v>115</v>
      </c>
      <c r="B55" s="67" t="s">
        <v>120</v>
      </c>
      <c r="C55" s="26" t="s">
        <v>173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s="29" customFormat="1" ht="78.75">
      <c r="A56" s="10" t="s">
        <v>115</v>
      </c>
      <c r="B56" s="67" t="s">
        <v>121</v>
      </c>
      <c r="C56" s="26" t="s">
        <v>174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1.89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s="29" customFormat="1" ht="78.75">
      <c r="A57" s="10" t="s">
        <v>115</v>
      </c>
      <c r="B57" s="67" t="s">
        <v>122</v>
      </c>
      <c r="C57" s="26" t="s">
        <v>175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s="29" customFormat="1" ht="47.25">
      <c r="A58" s="10" t="s">
        <v>123</v>
      </c>
      <c r="B58" s="67" t="s">
        <v>124</v>
      </c>
      <c r="C58" s="26" t="s">
        <v>164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s="29" customFormat="1" ht="47.25">
      <c r="A59" s="10" t="s">
        <v>125</v>
      </c>
      <c r="B59" s="67" t="s">
        <v>126</v>
      </c>
      <c r="C59" s="26" t="s">
        <v>164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s="29" customFormat="1" ht="47.25">
      <c r="A60" s="10" t="s">
        <v>127</v>
      </c>
      <c r="B60" s="67" t="s">
        <v>128</v>
      </c>
      <c r="C60" s="26" t="s">
        <v>164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s="29" customFormat="1" ht="31.5">
      <c r="A61" s="10" t="s">
        <v>129</v>
      </c>
      <c r="B61" s="67" t="s">
        <v>130</v>
      </c>
      <c r="C61" s="26" t="s">
        <v>164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s="29" customFormat="1" ht="31.5">
      <c r="A62" s="10" t="s">
        <v>131</v>
      </c>
      <c r="B62" s="67" t="s">
        <v>132</v>
      </c>
      <c r="C62" s="26" t="s">
        <v>164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s="29" customFormat="1" ht="47.25">
      <c r="A63" s="10" t="s">
        <v>133</v>
      </c>
      <c r="B63" s="67" t="s">
        <v>134</v>
      </c>
      <c r="C63" s="26" t="s">
        <v>164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s="29" customFormat="1" ht="63">
      <c r="A64" s="10" t="s">
        <v>135</v>
      </c>
      <c r="B64" s="67" t="s">
        <v>136</v>
      </c>
      <c r="C64" s="26" t="s">
        <v>164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s="29" customFormat="1" ht="47.25">
      <c r="A65" s="10" t="s">
        <v>137</v>
      </c>
      <c r="B65" s="67" t="s">
        <v>138</v>
      </c>
      <c r="C65" s="26" t="s">
        <v>164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s="29" customFormat="1" ht="47.25">
      <c r="A66" s="10" t="s">
        <v>139</v>
      </c>
      <c r="B66" s="67" t="s">
        <v>140</v>
      </c>
      <c r="C66" s="26" t="s">
        <v>164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s="29" customFormat="1" ht="63">
      <c r="A67" s="10" t="s">
        <v>141</v>
      </c>
      <c r="B67" s="67" t="s">
        <v>142</v>
      </c>
      <c r="C67" s="26" t="s">
        <v>164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s="29" customFormat="1" ht="47.25">
      <c r="A68" s="10" t="s">
        <v>143</v>
      </c>
      <c r="B68" s="67" t="s">
        <v>144</v>
      </c>
      <c r="C68" s="26" t="s">
        <v>164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s="29" customFormat="1" ht="31.5">
      <c r="A69" s="10" t="s">
        <v>145</v>
      </c>
      <c r="B69" s="67" t="s">
        <v>146</v>
      </c>
      <c r="C69" s="26" t="s">
        <v>164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s="29" customFormat="1" ht="47.25">
      <c r="A70" s="10" t="s">
        <v>147</v>
      </c>
      <c r="B70" s="67" t="s">
        <v>148</v>
      </c>
      <c r="C70" s="26" t="s">
        <v>164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s="29" customFormat="1" ht="63">
      <c r="A71" s="10" t="s">
        <v>149</v>
      </c>
      <c r="B71" s="67" t="s">
        <v>150</v>
      </c>
      <c r="C71" s="26" t="s">
        <v>164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s="29" customFormat="1" ht="63">
      <c r="A72" s="10" t="s">
        <v>151</v>
      </c>
      <c r="B72" s="67" t="s">
        <v>152</v>
      </c>
      <c r="C72" s="26" t="s">
        <v>164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s="29" customFormat="1" ht="63">
      <c r="A73" s="10" t="s">
        <v>153</v>
      </c>
      <c r="B73" s="67" t="s">
        <v>154</v>
      </c>
      <c r="C73" s="26" t="s">
        <v>164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s="29" customFormat="1" ht="47.25">
      <c r="A74" s="10" t="s">
        <v>155</v>
      </c>
      <c r="B74" s="67" t="s">
        <v>156</v>
      </c>
      <c r="C74" s="26" t="s">
        <v>164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s="29" customFormat="1" ht="47.25">
      <c r="A75" s="10" t="s">
        <v>157</v>
      </c>
      <c r="B75" s="137" t="s">
        <v>158</v>
      </c>
      <c r="C75" s="26" t="s">
        <v>164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s="29" customFormat="1" ht="31.5">
      <c r="A76" s="10" t="s">
        <v>159</v>
      </c>
      <c r="B76" s="67" t="s">
        <v>160</v>
      </c>
      <c r="C76" s="26" t="s">
        <v>164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 s="29" customFormat="1" ht="47.25">
      <c r="A77" s="10" t="s">
        <v>159</v>
      </c>
      <c r="B77" s="67" t="s">
        <v>161</v>
      </c>
      <c r="C77" s="26" t="s">
        <v>176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 s="29" customFormat="1" ht="47.25">
      <c r="A78" s="10" t="s">
        <v>159</v>
      </c>
      <c r="B78" s="67" t="s">
        <v>162</v>
      </c>
      <c r="C78" s="26" t="s">
        <v>177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 s="29" customFormat="1" ht="126">
      <c r="A79" s="10" t="s">
        <v>159</v>
      </c>
      <c r="B79" s="67" t="s">
        <v>163</v>
      </c>
      <c r="C79" s="26" t="s">
        <v>178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</sheetData>
  <sheetProtection/>
  <mergeCells count="17">
    <mergeCell ref="B11:B13"/>
    <mergeCell ref="C11:C13"/>
    <mergeCell ref="D11:X11"/>
    <mergeCell ref="D12:I12"/>
    <mergeCell ref="J12:M12"/>
    <mergeCell ref="N12:P12"/>
    <mergeCell ref="Q12:R12"/>
    <mergeCell ref="L2:M2"/>
    <mergeCell ref="A4:X4"/>
    <mergeCell ref="A5:X5"/>
    <mergeCell ref="A6:X6"/>
    <mergeCell ref="A8:X8"/>
    <mergeCell ref="S12:U12"/>
    <mergeCell ref="V12:W12"/>
    <mergeCell ref="A9:X9"/>
    <mergeCell ref="A10:X10"/>
    <mergeCell ref="A11:A13"/>
  </mergeCells>
  <printOptions horizontalCentered="1"/>
  <pageMargins left="0.31496062992125984" right="0.31496062992125984" top="0.5511811023622047" bottom="0.35433070866141736" header="0.31496062992125984" footer="0.31496062992125984"/>
  <pageSetup fitToHeight="0" horizontalDpi="600" verticalDpi="600" orientation="landscape" paperSize="8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82"/>
  <sheetViews>
    <sheetView zoomScale="60" zoomScaleNormal="60" zoomScalePageLayoutView="0" workbookViewId="0" topLeftCell="F16">
      <selection activeCell="T24" sqref="T24"/>
    </sheetView>
  </sheetViews>
  <sheetFormatPr defaultColWidth="9.00390625" defaultRowHeight="12.75"/>
  <cols>
    <col min="1" max="1" width="13.25390625" style="1" customWidth="1"/>
    <col min="2" max="2" width="52.25390625" style="1" customWidth="1"/>
    <col min="3" max="3" width="19.625" style="1" customWidth="1"/>
    <col min="4" max="4" width="20.125" style="1" customWidth="1"/>
    <col min="5" max="5" width="19.625" style="1" customWidth="1"/>
    <col min="6" max="6" width="10.00390625" style="1" customWidth="1"/>
    <col min="7" max="10" width="6.875" style="1" customWidth="1"/>
    <col min="11" max="11" width="7.625" style="1" customWidth="1"/>
    <col min="12" max="12" width="19.375" style="1" customWidth="1"/>
    <col min="13" max="17" width="6.875" style="1" customWidth="1"/>
    <col min="18" max="18" width="5.875" style="1" customWidth="1"/>
    <col min="19" max="19" width="20.375" style="1" customWidth="1"/>
    <col min="20" max="25" width="6.875" style="1" customWidth="1"/>
    <col min="26" max="26" width="20.00390625" style="1" customWidth="1"/>
    <col min="27" max="32" width="6.875" style="1" customWidth="1"/>
    <col min="33" max="33" width="18.00390625" style="1" customWidth="1"/>
    <col min="34" max="39" width="6.875" style="1" customWidth="1"/>
    <col min="40" max="40" width="21.375" style="1" customWidth="1"/>
    <col min="41" max="45" width="6.875" style="1" customWidth="1"/>
    <col min="46" max="46" width="8.00390625" style="1" customWidth="1"/>
    <col min="47" max="47" width="4.75390625" style="1" customWidth="1"/>
    <col min="48" max="48" width="4.25390625" style="1" customWidth="1"/>
    <col min="49" max="49" width="4.375" style="1" customWidth="1"/>
    <col min="50" max="50" width="5.125" style="1" customWidth="1"/>
    <col min="51" max="51" width="5.75390625" style="1" customWidth="1"/>
    <col min="52" max="52" width="6.25390625" style="1" customWidth="1"/>
    <col min="53" max="53" width="6.625" style="1" customWidth="1"/>
    <col min="54" max="54" width="6.25390625" style="1" customWidth="1"/>
    <col min="55" max="56" width="5.75390625" style="1" customWidth="1"/>
    <col min="57" max="57" width="14.75390625" style="1" customWidth="1"/>
    <col min="58" max="67" width="5.75390625" style="1" customWidth="1"/>
    <col min="68" max="16384" width="9.125" style="1" customWidth="1"/>
  </cols>
  <sheetData>
    <row r="1" ht="15.75">
      <c r="AT1" s="61" t="s">
        <v>497</v>
      </c>
    </row>
    <row r="2" ht="15.75">
      <c r="AT2" s="62" t="s">
        <v>488</v>
      </c>
    </row>
    <row r="3" ht="15.75">
      <c r="AT3" s="62" t="s">
        <v>489</v>
      </c>
    </row>
    <row r="4" spans="1:46" ht="15.75">
      <c r="A4" s="111" t="s">
        <v>262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</row>
    <row r="5" spans="1:46" ht="15.75">
      <c r="A5" s="106" t="s">
        <v>263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</row>
    <row r="6" spans="1:46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60" ht="15.75">
      <c r="A7" s="102" t="s">
        <v>180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59" ht="15.75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7" ht="15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</row>
    <row r="10" spans="1:57" ht="31.5" customHeight="1">
      <c r="A10" s="113" t="s">
        <v>3</v>
      </c>
      <c r="B10" s="113" t="s">
        <v>182</v>
      </c>
      <c r="C10" s="113" t="s">
        <v>486</v>
      </c>
      <c r="D10" s="113" t="s">
        <v>264</v>
      </c>
      <c r="E10" s="116" t="s">
        <v>265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</row>
    <row r="11" spans="1:46" ht="44.25" customHeight="1">
      <c r="A11" s="114"/>
      <c r="B11" s="114"/>
      <c r="C11" s="114"/>
      <c r="D11" s="114"/>
      <c r="E11" s="116" t="s">
        <v>266</v>
      </c>
      <c r="F11" s="117"/>
      <c r="G11" s="117"/>
      <c r="H11" s="117"/>
      <c r="I11" s="117"/>
      <c r="J11" s="117"/>
      <c r="K11" s="118"/>
      <c r="L11" s="116" t="s">
        <v>267</v>
      </c>
      <c r="M11" s="117"/>
      <c r="N11" s="117"/>
      <c r="O11" s="117"/>
      <c r="P11" s="117"/>
      <c r="Q11" s="117"/>
      <c r="R11" s="118"/>
      <c r="S11" s="116" t="s">
        <v>268</v>
      </c>
      <c r="T11" s="117"/>
      <c r="U11" s="117"/>
      <c r="V11" s="117"/>
      <c r="W11" s="117"/>
      <c r="X11" s="117"/>
      <c r="Y11" s="118"/>
      <c r="Z11" s="116" t="s">
        <v>269</v>
      </c>
      <c r="AA11" s="117"/>
      <c r="AB11" s="117"/>
      <c r="AC11" s="117"/>
      <c r="AD11" s="117"/>
      <c r="AE11" s="117"/>
      <c r="AF11" s="118"/>
      <c r="AG11" s="116" t="s">
        <v>270</v>
      </c>
      <c r="AH11" s="117"/>
      <c r="AI11" s="117"/>
      <c r="AJ11" s="117"/>
      <c r="AK11" s="117"/>
      <c r="AL11" s="117"/>
      <c r="AM11" s="118"/>
      <c r="AN11" s="119" t="s">
        <v>271</v>
      </c>
      <c r="AO11" s="120"/>
      <c r="AP11" s="120"/>
      <c r="AQ11" s="120"/>
      <c r="AR11" s="120"/>
      <c r="AS11" s="120"/>
      <c r="AT11" s="121"/>
    </row>
    <row r="12" spans="1:46" ht="69.75" customHeight="1">
      <c r="A12" s="114"/>
      <c r="B12" s="114"/>
      <c r="C12" s="114"/>
      <c r="D12" s="115"/>
      <c r="E12" s="116" t="s">
        <v>200</v>
      </c>
      <c r="F12" s="117"/>
      <c r="G12" s="117"/>
      <c r="H12" s="117"/>
      <c r="I12" s="117"/>
      <c r="J12" s="117"/>
      <c r="K12" s="118"/>
      <c r="L12" s="116" t="s">
        <v>200</v>
      </c>
      <c r="M12" s="117"/>
      <c r="N12" s="117"/>
      <c r="O12" s="117"/>
      <c r="P12" s="117"/>
      <c r="Q12" s="117"/>
      <c r="R12" s="118"/>
      <c r="S12" s="116" t="s">
        <v>200</v>
      </c>
      <c r="T12" s="117"/>
      <c r="U12" s="117"/>
      <c r="V12" s="117"/>
      <c r="W12" s="117"/>
      <c r="X12" s="117"/>
      <c r="Y12" s="118"/>
      <c r="Z12" s="116" t="s">
        <v>200</v>
      </c>
      <c r="AA12" s="117"/>
      <c r="AB12" s="117"/>
      <c r="AC12" s="117"/>
      <c r="AD12" s="117"/>
      <c r="AE12" s="117"/>
      <c r="AF12" s="118"/>
      <c r="AG12" s="116" t="s">
        <v>200</v>
      </c>
      <c r="AH12" s="117"/>
      <c r="AI12" s="117"/>
      <c r="AJ12" s="117"/>
      <c r="AK12" s="117"/>
      <c r="AL12" s="117"/>
      <c r="AM12" s="118"/>
      <c r="AN12" s="116" t="s">
        <v>11</v>
      </c>
      <c r="AO12" s="117"/>
      <c r="AP12" s="117"/>
      <c r="AQ12" s="117"/>
      <c r="AR12" s="117"/>
      <c r="AS12" s="117"/>
      <c r="AT12" s="118"/>
    </row>
    <row r="13" spans="1:46" ht="37.5" customHeight="1">
      <c r="A13" s="114"/>
      <c r="B13" s="114"/>
      <c r="C13" s="114"/>
      <c r="D13" s="113" t="s">
        <v>13</v>
      </c>
      <c r="E13" s="57" t="s">
        <v>272</v>
      </c>
      <c r="F13" s="116" t="s">
        <v>273</v>
      </c>
      <c r="G13" s="117"/>
      <c r="H13" s="117"/>
      <c r="I13" s="117"/>
      <c r="J13" s="117"/>
      <c r="K13" s="118"/>
      <c r="L13" s="57" t="s">
        <v>272</v>
      </c>
      <c r="M13" s="116" t="s">
        <v>273</v>
      </c>
      <c r="N13" s="117"/>
      <c r="O13" s="117"/>
      <c r="P13" s="117"/>
      <c r="Q13" s="117"/>
      <c r="R13" s="118"/>
      <c r="S13" s="57" t="s">
        <v>272</v>
      </c>
      <c r="T13" s="116" t="s">
        <v>273</v>
      </c>
      <c r="U13" s="117"/>
      <c r="V13" s="117"/>
      <c r="W13" s="117"/>
      <c r="X13" s="117"/>
      <c r="Y13" s="118"/>
      <c r="Z13" s="57" t="s">
        <v>272</v>
      </c>
      <c r="AA13" s="116" t="s">
        <v>273</v>
      </c>
      <c r="AB13" s="117"/>
      <c r="AC13" s="117"/>
      <c r="AD13" s="117"/>
      <c r="AE13" s="117"/>
      <c r="AF13" s="118"/>
      <c r="AG13" s="57" t="s">
        <v>272</v>
      </c>
      <c r="AH13" s="116" t="s">
        <v>273</v>
      </c>
      <c r="AI13" s="117"/>
      <c r="AJ13" s="117"/>
      <c r="AK13" s="117"/>
      <c r="AL13" s="117"/>
      <c r="AM13" s="118"/>
      <c r="AN13" s="57" t="s">
        <v>272</v>
      </c>
      <c r="AO13" s="116" t="s">
        <v>273</v>
      </c>
      <c r="AP13" s="117"/>
      <c r="AQ13" s="117"/>
      <c r="AR13" s="117"/>
      <c r="AS13" s="117"/>
      <c r="AT13" s="118"/>
    </row>
    <row r="14" spans="1:46" ht="66" customHeight="1">
      <c r="A14" s="115"/>
      <c r="B14" s="115"/>
      <c r="C14" s="115"/>
      <c r="D14" s="115"/>
      <c r="E14" s="3" t="s">
        <v>274</v>
      </c>
      <c r="F14" s="3" t="s">
        <v>274</v>
      </c>
      <c r="G14" s="32" t="s">
        <v>275</v>
      </c>
      <c r="H14" s="32" t="s">
        <v>276</v>
      </c>
      <c r="I14" s="32" t="s">
        <v>277</v>
      </c>
      <c r="J14" s="32" t="s">
        <v>278</v>
      </c>
      <c r="K14" s="32" t="s">
        <v>279</v>
      </c>
      <c r="L14" s="3" t="s">
        <v>274</v>
      </c>
      <c r="M14" s="3" t="s">
        <v>274</v>
      </c>
      <c r="N14" s="32" t="s">
        <v>275</v>
      </c>
      <c r="O14" s="32" t="s">
        <v>276</v>
      </c>
      <c r="P14" s="32" t="s">
        <v>277</v>
      </c>
      <c r="Q14" s="32" t="s">
        <v>278</v>
      </c>
      <c r="R14" s="32" t="s">
        <v>279</v>
      </c>
      <c r="S14" s="3" t="s">
        <v>274</v>
      </c>
      <c r="T14" s="3" t="s">
        <v>274</v>
      </c>
      <c r="U14" s="32" t="s">
        <v>275</v>
      </c>
      <c r="V14" s="32" t="s">
        <v>276</v>
      </c>
      <c r="W14" s="32" t="s">
        <v>277</v>
      </c>
      <c r="X14" s="32" t="s">
        <v>278</v>
      </c>
      <c r="Y14" s="32" t="s">
        <v>279</v>
      </c>
      <c r="Z14" s="3" t="s">
        <v>274</v>
      </c>
      <c r="AA14" s="3" t="s">
        <v>274</v>
      </c>
      <c r="AB14" s="32" t="s">
        <v>275</v>
      </c>
      <c r="AC14" s="32" t="s">
        <v>276</v>
      </c>
      <c r="AD14" s="32" t="s">
        <v>277</v>
      </c>
      <c r="AE14" s="32" t="s">
        <v>278</v>
      </c>
      <c r="AF14" s="32" t="s">
        <v>279</v>
      </c>
      <c r="AG14" s="3" t="s">
        <v>274</v>
      </c>
      <c r="AH14" s="3" t="s">
        <v>274</v>
      </c>
      <c r="AI14" s="32" t="s">
        <v>275</v>
      </c>
      <c r="AJ14" s="32" t="s">
        <v>276</v>
      </c>
      <c r="AK14" s="32" t="s">
        <v>277</v>
      </c>
      <c r="AL14" s="32" t="s">
        <v>278</v>
      </c>
      <c r="AM14" s="32" t="s">
        <v>279</v>
      </c>
      <c r="AN14" s="3" t="s">
        <v>274</v>
      </c>
      <c r="AO14" s="3" t="s">
        <v>274</v>
      </c>
      <c r="AP14" s="32" t="s">
        <v>275</v>
      </c>
      <c r="AQ14" s="32" t="s">
        <v>276</v>
      </c>
      <c r="AR14" s="32" t="s">
        <v>277</v>
      </c>
      <c r="AS14" s="32" t="s">
        <v>278</v>
      </c>
      <c r="AT14" s="32" t="s">
        <v>279</v>
      </c>
    </row>
    <row r="15" spans="1:46" ht="15.75">
      <c r="A15" s="58">
        <v>1</v>
      </c>
      <c r="B15" s="58">
        <v>2</v>
      </c>
      <c r="C15" s="58">
        <v>3</v>
      </c>
      <c r="D15" s="58">
        <v>4</v>
      </c>
      <c r="E15" s="33" t="s">
        <v>280</v>
      </c>
      <c r="F15" s="33" t="s">
        <v>281</v>
      </c>
      <c r="G15" s="33" t="s">
        <v>282</v>
      </c>
      <c r="H15" s="33" t="s">
        <v>283</v>
      </c>
      <c r="I15" s="33" t="s">
        <v>284</v>
      </c>
      <c r="J15" s="33" t="s">
        <v>285</v>
      </c>
      <c r="K15" s="33" t="s">
        <v>286</v>
      </c>
      <c r="L15" s="33" t="s">
        <v>287</v>
      </c>
      <c r="M15" s="33" t="s">
        <v>288</v>
      </c>
      <c r="N15" s="33" t="s">
        <v>289</v>
      </c>
      <c r="O15" s="33" t="s">
        <v>290</v>
      </c>
      <c r="P15" s="33" t="s">
        <v>291</v>
      </c>
      <c r="Q15" s="33" t="s">
        <v>292</v>
      </c>
      <c r="R15" s="33" t="s">
        <v>293</v>
      </c>
      <c r="S15" s="33" t="s">
        <v>294</v>
      </c>
      <c r="T15" s="33" t="s">
        <v>295</v>
      </c>
      <c r="U15" s="33" t="s">
        <v>296</v>
      </c>
      <c r="V15" s="33" t="s">
        <v>297</v>
      </c>
      <c r="W15" s="33" t="s">
        <v>298</v>
      </c>
      <c r="X15" s="33" t="s">
        <v>299</v>
      </c>
      <c r="Y15" s="33" t="s">
        <v>300</v>
      </c>
      <c r="Z15" s="33" t="s">
        <v>301</v>
      </c>
      <c r="AA15" s="33" t="s">
        <v>302</v>
      </c>
      <c r="AB15" s="33" t="s">
        <v>303</v>
      </c>
      <c r="AC15" s="33" t="s">
        <v>304</v>
      </c>
      <c r="AD15" s="33" t="s">
        <v>305</v>
      </c>
      <c r="AE15" s="33" t="s">
        <v>306</v>
      </c>
      <c r="AF15" s="33" t="s">
        <v>307</v>
      </c>
      <c r="AG15" s="33" t="s">
        <v>308</v>
      </c>
      <c r="AH15" s="33" t="s">
        <v>309</v>
      </c>
      <c r="AI15" s="33" t="s">
        <v>310</v>
      </c>
      <c r="AJ15" s="33" t="s">
        <v>311</v>
      </c>
      <c r="AK15" s="33" t="s">
        <v>312</v>
      </c>
      <c r="AL15" s="33" t="s">
        <v>313</v>
      </c>
      <c r="AM15" s="33" t="s">
        <v>314</v>
      </c>
      <c r="AN15" s="33" t="s">
        <v>315</v>
      </c>
      <c r="AO15" s="33" t="s">
        <v>316</v>
      </c>
      <c r="AP15" s="33" t="s">
        <v>317</v>
      </c>
      <c r="AQ15" s="33" t="s">
        <v>318</v>
      </c>
      <c r="AR15" s="33" t="s">
        <v>319</v>
      </c>
      <c r="AS15" s="33" t="s">
        <v>320</v>
      </c>
      <c r="AT15" s="33" t="s">
        <v>321</v>
      </c>
    </row>
    <row r="16" spans="1:46" ht="31.5">
      <c r="A16" s="34" t="s">
        <v>53</v>
      </c>
      <c r="B16" s="65" t="s">
        <v>54</v>
      </c>
      <c r="C16" s="71" t="s">
        <v>164</v>
      </c>
      <c r="D16" s="72">
        <f>SUM(D18,D22)</f>
        <v>95.01599999999999</v>
      </c>
      <c r="E16" s="72">
        <f aca="true" t="shared" si="0" ref="E16:AM16">SUM(E18,E22)</f>
        <v>0</v>
      </c>
      <c r="F16" s="72">
        <f t="shared" si="0"/>
        <v>5.477</v>
      </c>
      <c r="G16" s="72">
        <f t="shared" si="0"/>
        <v>4</v>
      </c>
      <c r="H16" s="72">
        <f t="shared" si="0"/>
        <v>0</v>
      </c>
      <c r="I16" s="72">
        <f t="shared" si="0"/>
        <v>1.1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0"/>
        <v>13.140360000000001</v>
      </c>
      <c r="N16" s="72">
        <f t="shared" si="0"/>
        <v>8</v>
      </c>
      <c r="O16" s="72">
        <f t="shared" si="0"/>
        <v>0</v>
      </c>
      <c r="P16" s="72">
        <f t="shared" si="0"/>
        <v>0.7</v>
      </c>
      <c r="Q16" s="72">
        <f t="shared" si="0"/>
        <v>0</v>
      </c>
      <c r="R16" s="72">
        <f t="shared" si="0"/>
        <v>7</v>
      </c>
      <c r="S16" s="72">
        <f t="shared" si="0"/>
        <v>0</v>
      </c>
      <c r="T16" s="72">
        <f t="shared" si="0"/>
        <v>32.528000000000006</v>
      </c>
      <c r="U16" s="72">
        <f t="shared" si="0"/>
        <v>4</v>
      </c>
      <c r="V16" s="72">
        <f t="shared" si="0"/>
        <v>0</v>
      </c>
      <c r="W16" s="72">
        <f t="shared" si="0"/>
        <v>4.68</v>
      </c>
      <c r="X16" s="72">
        <f t="shared" si="0"/>
        <v>0</v>
      </c>
      <c r="Y16" s="72">
        <f t="shared" si="0"/>
        <v>7</v>
      </c>
      <c r="Z16" s="72">
        <f t="shared" si="0"/>
        <v>0</v>
      </c>
      <c r="AA16" s="72">
        <f t="shared" si="0"/>
        <v>20.909</v>
      </c>
      <c r="AB16" s="72">
        <f t="shared" si="0"/>
        <v>2</v>
      </c>
      <c r="AC16" s="72">
        <f t="shared" si="0"/>
        <v>0</v>
      </c>
      <c r="AD16" s="72">
        <f t="shared" si="0"/>
        <v>5.8500000000000005</v>
      </c>
      <c r="AE16" s="72">
        <f t="shared" si="0"/>
        <v>0</v>
      </c>
      <c r="AF16" s="72">
        <f t="shared" si="0"/>
        <v>3</v>
      </c>
      <c r="AG16" s="72">
        <f t="shared" si="0"/>
        <v>0</v>
      </c>
      <c r="AH16" s="72">
        <f t="shared" si="0"/>
        <v>22.939999999999998</v>
      </c>
      <c r="AI16" s="72">
        <f t="shared" si="0"/>
        <v>2</v>
      </c>
      <c r="AJ16" s="72">
        <f t="shared" si="0"/>
        <v>0</v>
      </c>
      <c r="AK16" s="72">
        <f t="shared" si="0"/>
        <v>1.89</v>
      </c>
      <c r="AL16" s="72">
        <f t="shared" si="0"/>
        <v>0</v>
      </c>
      <c r="AM16" s="72">
        <f t="shared" si="0"/>
        <v>0</v>
      </c>
      <c r="AN16" s="35">
        <f>SUM(E16,L16,S16,Z16,AG16)</f>
        <v>0</v>
      </c>
      <c r="AO16" s="35">
        <f aca="true" t="shared" si="1" ref="AO16:AT22">SUM(F16,M16,T16,AA16,AH16)</f>
        <v>94.99436</v>
      </c>
      <c r="AP16" s="35">
        <f t="shared" si="1"/>
        <v>20</v>
      </c>
      <c r="AQ16" s="35">
        <f t="shared" si="1"/>
        <v>0</v>
      </c>
      <c r="AR16" s="35">
        <f t="shared" si="1"/>
        <v>14.22</v>
      </c>
      <c r="AS16" s="35">
        <f t="shared" si="1"/>
        <v>0</v>
      </c>
      <c r="AT16" s="35">
        <f t="shared" si="1"/>
        <v>17</v>
      </c>
    </row>
    <row r="17" spans="1:46" ht="15.75">
      <c r="A17" s="34" t="s">
        <v>55</v>
      </c>
      <c r="B17" s="65" t="s">
        <v>56</v>
      </c>
      <c r="C17" s="71" t="s">
        <v>164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35">
        <f aca="true" t="shared" si="2" ref="AN17:AN22">SUM(E17,L17,S17,Z17,AG17)</f>
        <v>0</v>
      </c>
      <c r="AO17" s="35">
        <f t="shared" si="1"/>
        <v>0</v>
      </c>
      <c r="AP17" s="35">
        <f t="shared" si="1"/>
        <v>0</v>
      </c>
      <c r="AQ17" s="35">
        <f t="shared" si="1"/>
        <v>0</v>
      </c>
      <c r="AR17" s="35">
        <f t="shared" si="1"/>
        <v>0</v>
      </c>
      <c r="AS17" s="35">
        <f t="shared" si="1"/>
        <v>0</v>
      </c>
      <c r="AT17" s="35">
        <f t="shared" si="1"/>
        <v>0</v>
      </c>
    </row>
    <row r="18" spans="1:46" ht="31.5">
      <c r="A18" s="34" t="s">
        <v>57</v>
      </c>
      <c r="B18" s="65" t="s">
        <v>58</v>
      </c>
      <c r="C18" s="71" t="s">
        <v>164</v>
      </c>
      <c r="D18" s="72">
        <f>D44</f>
        <v>88.52</v>
      </c>
      <c r="E18" s="72">
        <f aca="true" t="shared" si="3" ref="E18:AM18">E44</f>
        <v>0</v>
      </c>
      <c r="F18" s="72">
        <f t="shared" si="3"/>
        <v>5.477</v>
      </c>
      <c r="G18" s="72">
        <f t="shared" si="3"/>
        <v>4</v>
      </c>
      <c r="H18" s="72">
        <f t="shared" si="3"/>
        <v>0</v>
      </c>
      <c r="I18" s="72">
        <f t="shared" si="3"/>
        <v>1.1</v>
      </c>
      <c r="J18" s="72">
        <f t="shared" si="3"/>
        <v>0</v>
      </c>
      <c r="K18" s="72">
        <f t="shared" si="3"/>
        <v>0</v>
      </c>
      <c r="L18" s="72">
        <f t="shared" si="3"/>
        <v>0</v>
      </c>
      <c r="M18" s="72">
        <f t="shared" si="3"/>
        <v>6.666</v>
      </c>
      <c r="N18" s="72">
        <f t="shared" si="3"/>
        <v>8</v>
      </c>
      <c r="O18" s="72">
        <f t="shared" si="3"/>
        <v>0</v>
      </c>
      <c r="P18" s="72">
        <f t="shared" si="3"/>
        <v>0.7</v>
      </c>
      <c r="Q18" s="72">
        <f t="shared" si="3"/>
        <v>0</v>
      </c>
      <c r="R18" s="72">
        <f t="shared" si="3"/>
        <v>0</v>
      </c>
      <c r="S18" s="72">
        <f t="shared" si="3"/>
        <v>0</v>
      </c>
      <c r="T18" s="72">
        <f t="shared" si="3"/>
        <v>32.528000000000006</v>
      </c>
      <c r="U18" s="72">
        <f t="shared" si="3"/>
        <v>4</v>
      </c>
      <c r="V18" s="72">
        <f t="shared" si="3"/>
        <v>0</v>
      </c>
      <c r="W18" s="72">
        <f t="shared" si="3"/>
        <v>4.68</v>
      </c>
      <c r="X18" s="72">
        <f t="shared" si="3"/>
        <v>0</v>
      </c>
      <c r="Y18" s="72">
        <f t="shared" si="3"/>
        <v>7</v>
      </c>
      <c r="Z18" s="72">
        <f t="shared" si="3"/>
        <v>0</v>
      </c>
      <c r="AA18" s="72">
        <f t="shared" si="3"/>
        <v>20.909</v>
      </c>
      <c r="AB18" s="72">
        <f t="shared" si="3"/>
        <v>2</v>
      </c>
      <c r="AC18" s="72">
        <f t="shared" si="3"/>
        <v>0</v>
      </c>
      <c r="AD18" s="72">
        <f t="shared" si="3"/>
        <v>5.8500000000000005</v>
      </c>
      <c r="AE18" s="72">
        <f t="shared" si="3"/>
        <v>0</v>
      </c>
      <c r="AF18" s="72">
        <f t="shared" si="3"/>
        <v>3</v>
      </c>
      <c r="AG18" s="72">
        <f t="shared" si="3"/>
        <v>0</v>
      </c>
      <c r="AH18" s="72">
        <f t="shared" si="3"/>
        <v>22.939999999999998</v>
      </c>
      <c r="AI18" s="72">
        <f t="shared" si="3"/>
        <v>2</v>
      </c>
      <c r="AJ18" s="72">
        <f t="shared" si="3"/>
        <v>0</v>
      </c>
      <c r="AK18" s="72">
        <f t="shared" si="3"/>
        <v>1.89</v>
      </c>
      <c r="AL18" s="72">
        <f t="shared" si="3"/>
        <v>0</v>
      </c>
      <c r="AM18" s="72">
        <f t="shared" si="3"/>
        <v>0</v>
      </c>
      <c r="AN18" s="35">
        <f t="shared" si="2"/>
        <v>0</v>
      </c>
      <c r="AO18" s="35">
        <f t="shared" si="1"/>
        <v>88.52000000000001</v>
      </c>
      <c r="AP18" s="35">
        <f t="shared" si="1"/>
        <v>20</v>
      </c>
      <c r="AQ18" s="35">
        <f t="shared" si="1"/>
        <v>0</v>
      </c>
      <c r="AR18" s="35">
        <f t="shared" si="1"/>
        <v>14.22</v>
      </c>
      <c r="AS18" s="35">
        <f t="shared" si="1"/>
        <v>0</v>
      </c>
      <c r="AT18" s="35">
        <f t="shared" si="1"/>
        <v>10</v>
      </c>
    </row>
    <row r="19" spans="1:46" ht="63">
      <c r="A19" s="34" t="s">
        <v>59</v>
      </c>
      <c r="B19" s="65" t="s">
        <v>60</v>
      </c>
      <c r="C19" s="71" t="s">
        <v>164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35">
        <f t="shared" si="2"/>
        <v>0</v>
      </c>
      <c r="AO19" s="35">
        <f t="shared" si="1"/>
        <v>0</v>
      </c>
      <c r="AP19" s="35">
        <f t="shared" si="1"/>
        <v>0</v>
      </c>
      <c r="AQ19" s="35">
        <f t="shared" si="1"/>
        <v>0</v>
      </c>
      <c r="AR19" s="35">
        <f t="shared" si="1"/>
        <v>0</v>
      </c>
      <c r="AS19" s="35">
        <f t="shared" si="1"/>
        <v>0</v>
      </c>
      <c r="AT19" s="35">
        <f t="shared" si="1"/>
        <v>0</v>
      </c>
    </row>
    <row r="20" spans="1:46" ht="31.5">
      <c r="A20" s="34" t="s">
        <v>61</v>
      </c>
      <c r="B20" s="65" t="s">
        <v>62</v>
      </c>
      <c r="C20" s="71" t="s">
        <v>164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35">
        <f t="shared" si="2"/>
        <v>0</v>
      </c>
      <c r="AO20" s="35">
        <f t="shared" si="1"/>
        <v>0</v>
      </c>
      <c r="AP20" s="35">
        <f t="shared" si="1"/>
        <v>0</v>
      </c>
      <c r="AQ20" s="35">
        <f t="shared" si="1"/>
        <v>0</v>
      </c>
      <c r="AR20" s="35">
        <f t="shared" si="1"/>
        <v>0</v>
      </c>
      <c r="AS20" s="35">
        <f t="shared" si="1"/>
        <v>0</v>
      </c>
      <c r="AT20" s="35">
        <f t="shared" si="1"/>
        <v>0</v>
      </c>
    </row>
    <row r="21" spans="1:46" ht="31.5">
      <c r="A21" s="34" t="s">
        <v>63</v>
      </c>
      <c r="B21" s="65" t="s">
        <v>64</v>
      </c>
      <c r="C21" s="71" t="s">
        <v>164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35">
        <f t="shared" si="2"/>
        <v>0</v>
      </c>
      <c r="AO21" s="35">
        <f t="shared" si="1"/>
        <v>0</v>
      </c>
      <c r="AP21" s="35">
        <f t="shared" si="1"/>
        <v>0</v>
      </c>
      <c r="AQ21" s="35">
        <f t="shared" si="1"/>
        <v>0</v>
      </c>
      <c r="AR21" s="35">
        <f t="shared" si="1"/>
        <v>0</v>
      </c>
      <c r="AS21" s="35">
        <f t="shared" si="1"/>
        <v>0</v>
      </c>
      <c r="AT21" s="35">
        <f t="shared" si="1"/>
        <v>0</v>
      </c>
    </row>
    <row r="22" spans="1:46" ht="15.75">
      <c r="A22" s="34" t="s">
        <v>65</v>
      </c>
      <c r="B22" s="65" t="s">
        <v>66</v>
      </c>
      <c r="C22" s="71" t="s">
        <v>164</v>
      </c>
      <c r="D22" s="72">
        <f>D79</f>
        <v>6.496</v>
      </c>
      <c r="E22" s="72">
        <f aca="true" t="shared" si="4" ref="E22:AM22">E79</f>
        <v>0</v>
      </c>
      <c r="F22" s="72">
        <f t="shared" si="4"/>
        <v>0</v>
      </c>
      <c r="G22" s="72">
        <f t="shared" si="4"/>
        <v>0</v>
      </c>
      <c r="H22" s="72">
        <f t="shared" si="4"/>
        <v>0</v>
      </c>
      <c r="I22" s="72">
        <f t="shared" si="4"/>
        <v>0</v>
      </c>
      <c r="J22" s="72">
        <f t="shared" si="4"/>
        <v>0</v>
      </c>
      <c r="K22" s="72">
        <f t="shared" si="4"/>
        <v>0</v>
      </c>
      <c r="L22" s="72">
        <f t="shared" si="4"/>
        <v>0</v>
      </c>
      <c r="M22" s="72">
        <f t="shared" si="4"/>
        <v>6.474360000000001</v>
      </c>
      <c r="N22" s="72">
        <f t="shared" si="4"/>
        <v>0</v>
      </c>
      <c r="O22" s="72">
        <f t="shared" si="4"/>
        <v>0</v>
      </c>
      <c r="P22" s="72">
        <f t="shared" si="4"/>
        <v>0</v>
      </c>
      <c r="Q22" s="72">
        <f t="shared" si="4"/>
        <v>0</v>
      </c>
      <c r="R22" s="72">
        <f t="shared" si="4"/>
        <v>7</v>
      </c>
      <c r="S22" s="72">
        <f t="shared" si="4"/>
        <v>0</v>
      </c>
      <c r="T22" s="72">
        <f t="shared" si="4"/>
        <v>0</v>
      </c>
      <c r="U22" s="72">
        <f t="shared" si="4"/>
        <v>0</v>
      </c>
      <c r="V22" s="72">
        <f t="shared" si="4"/>
        <v>0</v>
      </c>
      <c r="W22" s="72">
        <f t="shared" si="4"/>
        <v>0</v>
      </c>
      <c r="X22" s="72">
        <f t="shared" si="4"/>
        <v>0</v>
      </c>
      <c r="Y22" s="72">
        <f t="shared" si="4"/>
        <v>0</v>
      </c>
      <c r="Z22" s="72">
        <f t="shared" si="4"/>
        <v>0</v>
      </c>
      <c r="AA22" s="72">
        <f t="shared" si="4"/>
        <v>0</v>
      </c>
      <c r="AB22" s="72">
        <f t="shared" si="4"/>
        <v>0</v>
      </c>
      <c r="AC22" s="72">
        <f t="shared" si="4"/>
        <v>0</v>
      </c>
      <c r="AD22" s="72">
        <f t="shared" si="4"/>
        <v>0</v>
      </c>
      <c r="AE22" s="72">
        <f t="shared" si="4"/>
        <v>0</v>
      </c>
      <c r="AF22" s="72">
        <f t="shared" si="4"/>
        <v>0</v>
      </c>
      <c r="AG22" s="72">
        <f t="shared" si="4"/>
        <v>0</v>
      </c>
      <c r="AH22" s="72">
        <f t="shared" si="4"/>
        <v>0</v>
      </c>
      <c r="AI22" s="72">
        <f t="shared" si="4"/>
        <v>0</v>
      </c>
      <c r="AJ22" s="72">
        <f t="shared" si="4"/>
        <v>0</v>
      </c>
      <c r="AK22" s="72">
        <f t="shared" si="4"/>
        <v>0</v>
      </c>
      <c r="AL22" s="72">
        <f t="shared" si="4"/>
        <v>0</v>
      </c>
      <c r="AM22" s="72">
        <f t="shared" si="4"/>
        <v>0</v>
      </c>
      <c r="AN22" s="35">
        <f t="shared" si="2"/>
        <v>0</v>
      </c>
      <c r="AO22" s="35">
        <f t="shared" si="1"/>
        <v>6.474360000000001</v>
      </c>
      <c r="AP22" s="35">
        <f t="shared" si="1"/>
        <v>0</v>
      </c>
      <c r="AQ22" s="35">
        <f t="shared" si="1"/>
        <v>0</v>
      </c>
      <c r="AR22" s="35">
        <f t="shared" si="1"/>
        <v>0</v>
      </c>
      <c r="AS22" s="35">
        <f t="shared" si="1"/>
        <v>0</v>
      </c>
      <c r="AT22" s="35">
        <f t="shared" si="1"/>
        <v>7</v>
      </c>
    </row>
    <row r="23" spans="1:39" ht="15.75">
      <c r="A23" s="34" t="s">
        <v>67</v>
      </c>
      <c r="B23" s="65" t="s">
        <v>68</v>
      </c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46" ht="31.5">
      <c r="A24" s="34" t="s">
        <v>69</v>
      </c>
      <c r="B24" s="65" t="s">
        <v>70</v>
      </c>
      <c r="C24" s="71" t="s">
        <v>164</v>
      </c>
      <c r="D24" s="72" t="s">
        <v>179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35">
        <f aca="true" t="shared" si="5" ref="AN24:AT60">SUM(E24,L24,S24,Z24,AG24)</f>
        <v>0</v>
      </c>
      <c r="AO24" s="35">
        <f t="shared" si="5"/>
        <v>0</v>
      </c>
      <c r="AP24" s="35">
        <f t="shared" si="5"/>
        <v>0</v>
      </c>
      <c r="AQ24" s="35">
        <f t="shared" si="5"/>
        <v>0</v>
      </c>
      <c r="AR24" s="35">
        <f t="shared" si="5"/>
        <v>0</v>
      </c>
      <c r="AS24" s="35">
        <f t="shared" si="5"/>
        <v>0</v>
      </c>
      <c r="AT24" s="35">
        <f t="shared" si="5"/>
        <v>0</v>
      </c>
    </row>
    <row r="25" spans="1:46" ht="47.25">
      <c r="A25" s="34" t="s">
        <v>71</v>
      </c>
      <c r="B25" s="65" t="s">
        <v>72</v>
      </c>
      <c r="C25" s="71" t="s">
        <v>164</v>
      </c>
      <c r="D25" s="72" t="s">
        <v>179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35">
        <f t="shared" si="5"/>
        <v>0</v>
      </c>
      <c r="AO25" s="35">
        <f t="shared" si="5"/>
        <v>0</v>
      </c>
      <c r="AP25" s="35">
        <f t="shared" si="5"/>
        <v>0</v>
      </c>
      <c r="AQ25" s="35">
        <f t="shared" si="5"/>
        <v>0</v>
      </c>
      <c r="AR25" s="35">
        <f t="shared" si="5"/>
        <v>0</v>
      </c>
      <c r="AS25" s="35">
        <f t="shared" si="5"/>
        <v>0</v>
      </c>
      <c r="AT25" s="35">
        <f t="shared" si="5"/>
        <v>0</v>
      </c>
    </row>
    <row r="26" spans="1:46" ht="63">
      <c r="A26" s="34" t="s">
        <v>73</v>
      </c>
      <c r="B26" s="65" t="s">
        <v>74</v>
      </c>
      <c r="C26" s="71" t="s">
        <v>164</v>
      </c>
      <c r="D26" s="72" t="s">
        <v>179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35">
        <f t="shared" si="5"/>
        <v>0</v>
      </c>
      <c r="AO26" s="35">
        <f t="shared" si="5"/>
        <v>0</v>
      </c>
      <c r="AP26" s="35">
        <f t="shared" si="5"/>
        <v>0</v>
      </c>
      <c r="AQ26" s="35">
        <f t="shared" si="5"/>
        <v>0</v>
      </c>
      <c r="AR26" s="35">
        <f t="shared" si="5"/>
        <v>0</v>
      </c>
      <c r="AS26" s="35">
        <f t="shared" si="5"/>
        <v>0</v>
      </c>
      <c r="AT26" s="35">
        <f t="shared" si="5"/>
        <v>0</v>
      </c>
    </row>
    <row r="27" spans="1:46" ht="63">
      <c r="A27" s="34" t="s">
        <v>75</v>
      </c>
      <c r="B27" s="65" t="s">
        <v>76</v>
      </c>
      <c r="C27" s="71" t="s">
        <v>164</v>
      </c>
      <c r="D27" s="72" t="s">
        <v>179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35">
        <f t="shared" si="5"/>
        <v>0</v>
      </c>
      <c r="AO27" s="35">
        <f t="shared" si="5"/>
        <v>0</v>
      </c>
      <c r="AP27" s="35">
        <f t="shared" si="5"/>
        <v>0</v>
      </c>
      <c r="AQ27" s="35">
        <f t="shared" si="5"/>
        <v>0</v>
      </c>
      <c r="AR27" s="35">
        <f t="shared" si="5"/>
        <v>0</v>
      </c>
      <c r="AS27" s="35">
        <f t="shared" si="5"/>
        <v>0</v>
      </c>
      <c r="AT27" s="35">
        <f t="shared" si="5"/>
        <v>0</v>
      </c>
    </row>
    <row r="28" spans="1:46" ht="47.25">
      <c r="A28" s="34" t="s">
        <v>77</v>
      </c>
      <c r="B28" s="65" t="s">
        <v>78</v>
      </c>
      <c r="C28" s="71" t="s">
        <v>164</v>
      </c>
      <c r="D28" s="72" t="s">
        <v>179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35">
        <f t="shared" si="5"/>
        <v>0</v>
      </c>
      <c r="AO28" s="35">
        <f t="shared" si="5"/>
        <v>0</v>
      </c>
      <c r="AP28" s="35">
        <f t="shared" si="5"/>
        <v>0</v>
      </c>
      <c r="AQ28" s="35">
        <f t="shared" si="5"/>
        <v>0</v>
      </c>
      <c r="AR28" s="35">
        <f t="shared" si="5"/>
        <v>0</v>
      </c>
      <c r="AS28" s="35">
        <f t="shared" si="5"/>
        <v>0</v>
      </c>
      <c r="AT28" s="35">
        <f t="shared" si="5"/>
        <v>0</v>
      </c>
    </row>
    <row r="29" spans="1:46" ht="31.5">
      <c r="A29" s="34" t="s">
        <v>79</v>
      </c>
      <c r="B29" s="65" t="s">
        <v>80</v>
      </c>
      <c r="C29" s="71" t="s">
        <v>164</v>
      </c>
      <c r="D29" s="72" t="s">
        <v>179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35">
        <f t="shared" si="5"/>
        <v>0</v>
      </c>
      <c r="AO29" s="35">
        <f t="shared" si="5"/>
        <v>0</v>
      </c>
      <c r="AP29" s="35">
        <f t="shared" si="5"/>
        <v>0</v>
      </c>
      <c r="AQ29" s="35">
        <f t="shared" si="5"/>
        <v>0</v>
      </c>
      <c r="AR29" s="35">
        <f t="shared" si="5"/>
        <v>0</v>
      </c>
      <c r="AS29" s="35">
        <f t="shared" si="5"/>
        <v>0</v>
      </c>
      <c r="AT29" s="35">
        <f t="shared" si="5"/>
        <v>0</v>
      </c>
    </row>
    <row r="30" spans="1:46" ht="63">
      <c r="A30" s="34" t="s">
        <v>81</v>
      </c>
      <c r="B30" s="65" t="s">
        <v>82</v>
      </c>
      <c r="C30" s="71" t="s">
        <v>164</v>
      </c>
      <c r="D30" s="72" t="s">
        <v>179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35">
        <f t="shared" si="5"/>
        <v>0</v>
      </c>
      <c r="AO30" s="35">
        <f t="shared" si="5"/>
        <v>0</v>
      </c>
      <c r="AP30" s="35">
        <f t="shared" si="5"/>
        <v>0</v>
      </c>
      <c r="AQ30" s="35">
        <f t="shared" si="5"/>
        <v>0</v>
      </c>
      <c r="AR30" s="35">
        <f t="shared" si="5"/>
        <v>0</v>
      </c>
      <c r="AS30" s="35">
        <f t="shared" si="5"/>
        <v>0</v>
      </c>
      <c r="AT30" s="35">
        <f t="shared" si="5"/>
        <v>0</v>
      </c>
    </row>
    <row r="31" spans="1:46" ht="47.25">
      <c r="A31" s="34" t="s">
        <v>83</v>
      </c>
      <c r="B31" s="65" t="s">
        <v>84</v>
      </c>
      <c r="C31" s="71" t="s">
        <v>164</v>
      </c>
      <c r="D31" s="72" t="s">
        <v>179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35">
        <f t="shared" si="5"/>
        <v>0</v>
      </c>
      <c r="AO31" s="35">
        <f t="shared" si="5"/>
        <v>0</v>
      </c>
      <c r="AP31" s="35">
        <f t="shared" si="5"/>
        <v>0</v>
      </c>
      <c r="AQ31" s="35">
        <f t="shared" si="5"/>
        <v>0</v>
      </c>
      <c r="AR31" s="35">
        <f t="shared" si="5"/>
        <v>0</v>
      </c>
      <c r="AS31" s="35">
        <f t="shared" si="5"/>
        <v>0</v>
      </c>
      <c r="AT31" s="35">
        <f t="shared" si="5"/>
        <v>0</v>
      </c>
    </row>
    <row r="32" spans="1:46" ht="47.25">
      <c r="A32" s="34" t="s">
        <v>85</v>
      </c>
      <c r="B32" s="65" t="s">
        <v>86</v>
      </c>
      <c r="C32" s="71" t="s">
        <v>164</v>
      </c>
      <c r="D32" s="72" t="s">
        <v>179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35">
        <f t="shared" si="5"/>
        <v>0</v>
      </c>
      <c r="AO32" s="35">
        <f t="shared" si="5"/>
        <v>0</v>
      </c>
      <c r="AP32" s="35">
        <f t="shared" si="5"/>
        <v>0</v>
      </c>
      <c r="AQ32" s="35">
        <f t="shared" si="5"/>
        <v>0</v>
      </c>
      <c r="AR32" s="35">
        <f t="shared" si="5"/>
        <v>0</v>
      </c>
      <c r="AS32" s="35">
        <f t="shared" si="5"/>
        <v>0</v>
      </c>
      <c r="AT32" s="35">
        <f t="shared" si="5"/>
        <v>0</v>
      </c>
    </row>
    <row r="33" spans="1:46" ht="31.5">
      <c r="A33" s="34" t="s">
        <v>87</v>
      </c>
      <c r="B33" s="65" t="s">
        <v>88</v>
      </c>
      <c r="C33" s="71" t="s">
        <v>164</v>
      </c>
      <c r="D33" s="72" t="s">
        <v>179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35">
        <f t="shared" si="5"/>
        <v>0</v>
      </c>
      <c r="AO33" s="35">
        <f t="shared" si="5"/>
        <v>0</v>
      </c>
      <c r="AP33" s="35">
        <f t="shared" si="5"/>
        <v>0</v>
      </c>
      <c r="AQ33" s="35">
        <f t="shared" si="5"/>
        <v>0</v>
      </c>
      <c r="AR33" s="35">
        <f t="shared" si="5"/>
        <v>0</v>
      </c>
      <c r="AS33" s="35">
        <f t="shared" si="5"/>
        <v>0</v>
      </c>
      <c r="AT33" s="35">
        <f t="shared" si="5"/>
        <v>0</v>
      </c>
    </row>
    <row r="34" spans="1:46" ht="94.5">
      <c r="A34" s="34" t="s">
        <v>87</v>
      </c>
      <c r="B34" s="65" t="s">
        <v>89</v>
      </c>
      <c r="C34" s="71" t="s">
        <v>164</v>
      </c>
      <c r="D34" s="72" t="s">
        <v>179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35">
        <f t="shared" si="5"/>
        <v>0</v>
      </c>
      <c r="AO34" s="35">
        <f t="shared" si="5"/>
        <v>0</v>
      </c>
      <c r="AP34" s="35">
        <f t="shared" si="5"/>
        <v>0</v>
      </c>
      <c r="AQ34" s="35">
        <f t="shared" si="5"/>
        <v>0</v>
      </c>
      <c r="AR34" s="35">
        <f t="shared" si="5"/>
        <v>0</v>
      </c>
      <c r="AS34" s="35">
        <f t="shared" si="5"/>
        <v>0</v>
      </c>
      <c r="AT34" s="35">
        <f t="shared" si="5"/>
        <v>0</v>
      </c>
    </row>
    <row r="35" spans="1:46" ht="78.75">
      <c r="A35" s="34" t="s">
        <v>87</v>
      </c>
      <c r="B35" s="65" t="s">
        <v>90</v>
      </c>
      <c r="C35" s="71" t="s">
        <v>164</v>
      </c>
      <c r="D35" s="72" t="s">
        <v>179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35">
        <f t="shared" si="5"/>
        <v>0</v>
      </c>
      <c r="AO35" s="35">
        <f t="shared" si="5"/>
        <v>0</v>
      </c>
      <c r="AP35" s="35">
        <f t="shared" si="5"/>
        <v>0</v>
      </c>
      <c r="AQ35" s="35">
        <f t="shared" si="5"/>
        <v>0</v>
      </c>
      <c r="AR35" s="35">
        <f t="shared" si="5"/>
        <v>0</v>
      </c>
      <c r="AS35" s="35">
        <f t="shared" si="5"/>
        <v>0</v>
      </c>
      <c r="AT35" s="35">
        <f t="shared" si="5"/>
        <v>0</v>
      </c>
    </row>
    <row r="36" spans="1:46" ht="94.5">
      <c r="A36" s="34" t="s">
        <v>87</v>
      </c>
      <c r="B36" s="65" t="s">
        <v>91</v>
      </c>
      <c r="C36" s="71" t="s">
        <v>164</v>
      </c>
      <c r="D36" s="72" t="s">
        <v>179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0</v>
      </c>
      <c r="AN36" s="35">
        <f t="shared" si="5"/>
        <v>0</v>
      </c>
      <c r="AO36" s="35">
        <f t="shared" si="5"/>
        <v>0</v>
      </c>
      <c r="AP36" s="35">
        <f t="shared" si="5"/>
        <v>0</v>
      </c>
      <c r="AQ36" s="35">
        <f t="shared" si="5"/>
        <v>0</v>
      </c>
      <c r="AR36" s="35">
        <f t="shared" si="5"/>
        <v>0</v>
      </c>
      <c r="AS36" s="35">
        <f t="shared" si="5"/>
        <v>0</v>
      </c>
      <c r="AT36" s="35">
        <f t="shared" si="5"/>
        <v>0</v>
      </c>
    </row>
    <row r="37" spans="1:46" ht="31.5">
      <c r="A37" s="34" t="s">
        <v>92</v>
      </c>
      <c r="B37" s="65" t="s">
        <v>88</v>
      </c>
      <c r="C37" s="71" t="s">
        <v>164</v>
      </c>
      <c r="D37" s="72" t="s">
        <v>179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35">
        <f t="shared" si="5"/>
        <v>0</v>
      </c>
      <c r="AO37" s="35">
        <f t="shared" si="5"/>
        <v>0</v>
      </c>
      <c r="AP37" s="35">
        <f t="shared" si="5"/>
        <v>0</v>
      </c>
      <c r="AQ37" s="35">
        <f t="shared" si="5"/>
        <v>0</v>
      </c>
      <c r="AR37" s="35">
        <f t="shared" si="5"/>
        <v>0</v>
      </c>
      <c r="AS37" s="35">
        <f t="shared" si="5"/>
        <v>0</v>
      </c>
      <c r="AT37" s="35">
        <f t="shared" si="5"/>
        <v>0</v>
      </c>
    </row>
    <row r="38" spans="1:46" ht="94.5">
      <c r="A38" s="34" t="s">
        <v>92</v>
      </c>
      <c r="B38" s="65" t="s">
        <v>89</v>
      </c>
      <c r="C38" s="71" t="s">
        <v>164</v>
      </c>
      <c r="D38" s="72" t="s">
        <v>179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35">
        <f t="shared" si="5"/>
        <v>0</v>
      </c>
      <c r="AO38" s="35">
        <f t="shared" si="5"/>
        <v>0</v>
      </c>
      <c r="AP38" s="35">
        <f t="shared" si="5"/>
        <v>0</v>
      </c>
      <c r="AQ38" s="35">
        <f t="shared" si="5"/>
        <v>0</v>
      </c>
      <c r="AR38" s="35">
        <f t="shared" si="5"/>
        <v>0</v>
      </c>
      <c r="AS38" s="35">
        <f t="shared" si="5"/>
        <v>0</v>
      </c>
      <c r="AT38" s="35">
        <f t="shared" si="5"/>
        <v>0</v>
      </c>
    </row>
    <row r="39" spans="1:46" ht="78.75">
      <c r="A39" s="34" t="s">
        <v>92</v>
      </c>
      <c r="B39" s="65" t="s">
        <v>90</v>
      </c>
      <c r="C39" s="71" t="s">
        <v>164</v>
      </c>
      <c r="D39" s="72" t="s">
        <v>179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2">
        <v>0</v>
      </c>
      <c r="AN39" s="35">
        <f t="shared" si="5"/>
        <v>0</v>
      </c>
      <c r="AO39" s="35">
        <f t="shared" si="5"/>
        <v>0</v>
      </c>
      <c r="AP39" s="35">
        <f t="shared" si="5"/>
        <v>0</v>
      </c>
      <c r="AQ39" s="35">
        <f t="shared" si="5"/>
        <v>0</v>
      </c>
      <c r="AR39" s="35">
        <f t="shared" si="5"/>
        <v>0</v>
      </c>
      <c r="AS39" s="35">
        <f t="shared" si="5"/>
        <v>0</v>
      </c>
      <c r="AT39" s="35">
        <f t="shared" si="5"/>
        <v>0</v>
      </c>
    </row>
    <row r="40" spans="1:46" ht="94.5">
      <c r="A40" s="34" t="s">
        <v>92</v>
      </c>
      <c r="B40" s="65" t="s">
        <v>93</v>
      </c>
      <c r="C40" s="71" t="s">
        <v>164</v>
      </c>
      <c r="D40" s="72" t="s">
        <v>179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35">
        <f t="shared" si="5"/>
        <v>0</v>
      </c>
      <c r="AO40" s="35">
        <f t="shared" si="5"/>
        <v>0</v>
      </c>
      <c r="AP40" s="35">
        <f t="shared" si="5"/>
        <v>0</v>
      </c>
      <c r="AQ40" s="35">
        <f t="shared" si="5"/>
        <v>0</v>
      </c>
      <c r="AR40" s="35">
        <f t="shared" si="5"/>
        <v>0</v>
      </c>
      <c r="AS40" s="35">
        <f t="shared" si="5"/>
        <v>0</v>
      </c>
      <c r="AT40" s="35">
        <f t="shared" si="5"/>
        <v>0</v>
      </c>
    </row>
    <row r="41" spans="1:46" ht="78.75">
      <c r="A41" s="34" t="s">
        <v>94</v>
      </c>
      <c r="B41" s="65" t="s">
        <v>95</v>
      </c>
      <c r="C41" s="71" t="s">
        <v>164</v>
      </c>
      <c r="D41" s="72" t="s">
        <v>179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0</v>
      </c>
      <c r="AN41" s="35">
        <f t="shared" si="5"/>
        <v>0</v>
      </c>
      <c r="AO41" s="35">
        <f t="shared" si="5"/>
        <v>0</v>
      </c>
      <c r="AP41" s="35">
        <f t="shared" si="5"/>
        <v>0</v>
      </c>
      <c r="AQ41" s="35">
        <f t="shared" si="5"/>
        <v>0</v>
      </c>
      <c r="AR41" s="35">
        <f t="shared" si="5"/>
        <v>0</v>
      </c>
      <c r="AS41" s="35">
        <f t="shared" si="5"/>
        <v>0</v>
      </c>
      <c r="AT41" s="35">
        <f t="shared" si="5"/>
        <v>0</v>
      </c>
    </row>
    <row r="42" spans="1:46" ht="63">
      <c r="A42" s="34" t="s">
        <v>96</v>
      </c>
      <c r="B42" s="65" t="s">
        <v>97</v>
      </c>
      <c r="C42" s="71" t="s">
        <v>164</v>
      </c>
      <c r="D42" s="72" t="s">
        <v>179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0</v>
      </c>
      <c r="AN42" s="35">
        <f t="shared" si="5"/>
        <v>0</v>
      </c>
      <c r="AO42" s="35">
        <f t="shared" si="5"/>
        <v>0</v>
      </c>
      <c r="AP42" s="35">
        <f t="shared" si="5"/>
        <v>0</v>
      </c>
      <c r="AQ42" s="35">
        <f t="shared" si="5"/>
        <v>0</v>
      </c>
      <c r="AR42" s="35">
        <f t="shared" si="5"/>
        <v>0</v>
      </c>
      <c r="AS42" s="35">
        <f t="shared" si="5"/>
        <v>0</v>
      </c>
      <c r="AT42" s="35">
        <f t="shared" si="5"/>
        <v>0</v>
      </c>
    </row>
    <row r="43" spans="1:46" ht="78.75">
      <c r="A43" s="34" t="s">
        <v>98</v>
      </c>
      <c r="B43" s="65" t="s">
        <v>99</v>
      </c>
      <c r="C43" s="71" t="s">
        <v>164</v>
      </c>
      <c r="D43" s="72" t="s">
        <v>179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0</v>
      </c>
      <c r="AN43" s="35">
        <f t="shared" si="5"/>
        <v>0</v>
      </c>
      <c r="AO43" s="35">
        <f t="shared" si="5"/>
        <v>0</v>
      </c>
      <c r="AP43" s="35">
        <f t="shared" si="5"/>
        <v>0</v>
      </c>
      <c r="AQ43" s="35">
        <f t="shared" si="5"/>
        <v>0</v>
      </c>
      <c r="AR43" s="35">
        <f t="shared" si="5"/>
        <v>0</v>
      </c>
      <c r="AS43" s="35">
        <f t="shared" si="5"/>
        <v>0</v>
      </c>
      <c r="AT43" s="35">
        <f t="shared" si="5"/>
        <v>0</v>
      </c>
    </row>
    <row r="44" spans="1:46" ht="31.5">
      <c r="A44" s="34" t="s">
        <v>100</v>
      </c>
      <c r="B44" s="65" t="s">
        <v>101</v>
      </c>
      <c r="C44" s="71" t="s">
        <v>164</v>
      </c>
      <c r="D44" s="72">
        <f>SUM(D45,D53)</f>
        <v>88.52</v>
      </c>
      <c r="E44" s="72">
        <f aca="true" t="shared" si="6" ref="E44:AM44">SUM(E45,E53)</f>
        <v>0</v>
      </c>
      <c r="F44" s="72">
        <f t="shared" si="6"/>
        <v>5.477</v>
      </c>
      <c r="G44" s="72">
        <f t="shared" si="6"/>
        <v>4</v>
      </c>
      <c r="H44" s="72">
        <f t="shared" si="6"/>
        <v>0</v>
      </c>
      <c r="I44" s="72">
        <f t="shared" si="6"/>
        <v>1.1</v>
      </c>
      <c r="J44" s="72">
        <f t="shared" si="6"/>
        <v>0</v>
      </c>
      <c r="K44" s="72">
        <f t="shared" si="6"/>
        <v>0</v>
      </c>
      <c r="L44" s="72">
        <f t="shared" si="6"/>
        <v>0</v>
      </c>
      <c r="M44" s="72">
        <f t="shared" si="6"/>
        <v>6.666</v>
      </c>
      <c r="N44" s="72">
        <f t="shared" si="6"/>
        <v>8</v>
      </c>
      <c r="O44" s="72">
        <f t="shared" si="6"/>
        <v>0</v>
      </c>
      <c r="P44" s="72">
        <f t="shared" si="6"/>
        <v>0.7</v>
      </c>
      <c r="Q44" s="72">
        <f t="shared" si="6"/>
        <v>0</v>
      </c>
      <c r="R44" s="72">
        <f t="shared" si="6"/>
        <v>0</v>
      </c>
      <c r="S44" s="72">
        <f t="shared" si="6"/>
        <v>0</v>
      </c>
      <c r="T44" s="72">
        <f t="shared" si="6"/>
        <v>32.528000000000006</v>
      </c>
      <c r="U44" s="72">
        <f t="shared" si="6"/>
        <v>4</v>
      </c>
      <c r="V44" s="72">
        <f t="shared" si="6"/>
        <v>0</v>
      </c>
      <c r="W44" s="72">
        <f t="shared" si="6"/>
        <v>4.68</v>
      </c>
      <c r="X44" s="72">
        <f t="shared" si="6"/>
        <v>0</v>
      </c>
      <c r="Y44" s="72">
        <f t="shared" si="6"/>
        <v>7</v>
      </c>
      <c r="Z44" s="72">
        <f t="shared" si="6"/>
        <v>0</v>
      </c>
      <c r="AA44" s="72">
        <f t="shared" si="6"/>
        <v>20.909</v>
      </c>
      <c r="AB44" s="72">
        <f t="shared" si="6"/>
        <v>2</v>
      </c>
      <c r="AC44" s="72">
        <f t="shared" si="6"/>
        <v>0</v>
      </c>
      <c r="AD44" s="72">
        <f t="shared" si="6"/>
        <v>5.8500000000000005</v>
      </c>
      <c r="AE44" s="72">
        <f t="shared" si="6"/>
        <v>0</v>
      </c>
      <c r="AF44" s="72">
        <f t="shared" si="6"/>
        <v>3</v>
      </c>
      <c r="AG44" s="72">
        <f t="shared" si="6"/>
        <v>0</v>
      </c>
      <c r="AH44" s="72">
        <f t="shared" si="6"/>
        <v>22.939999999999998</v>
      </c>
      <c r="AI44" s="72">
        <f t="shared" si="6"/>
        <v>2</v>
      </c>
      <c r="AJ44" s="72">
        <f t="shared" si="6"/>
        <v>0</v>
      </c>
      <c r="AK44" s="72">
        <f t="shared" si="6"/>
        <v>1.89</v>
      </c>
      <c r="AL44" s="72">
        <f t="shared" si="6"/>
        <v>0</v>
      </c>
      <c r="AM44" s="72">
        <f t="shared" si="6"/>
        <v>0</v>
      </c>
      <c r="AN44" s="35">
        <f t="shared" si="5"/>
        <v>0</v>
      </c>
      <c r="AO44" s="35">
        <f t="shared" si="5"/>
        <v>88.52000000000001</v>
      </c>
      <c r="AP44" s="35">
        <f t="shared" si="5"/>
        <v>20</v>
      </c>
      <c r="AQ44" s="35">
        <f t="shared" si="5"/>
        <v>0</v>
      </c>
      <c r="AR44" s="35">
        <f t="shared" si="5"/>
        <v>14.22</v>
      </c>
      <c r="AS44" s="35">
        <f t="shared" si="5"/>
        <v>0</v>
      </c>
      <c r="AT44" s="35">
        <f t="shared" si="5"/>
        <v>10</v>
      </c>
    </row>
    <row r="45" spans="1:46" ht="63">
      <c r="A45" s="34" t="s">
        <v>102</v>
      </c>
      <c r="B45" s="65" t="s">
        <v>103</v>
      </c>
      <c r="C45" s="71" t="s">
        <v>164</v>
      </c>
      <c r="D45" s="72">
        <f>SUM(D46,D51)</f>
        <v>29.844</v>
      </c>
      <c r="E45" s="72">
        <f aca="true" t="shared" si="7" ref="E45:AM45">SUM(E46,E51)</f>
        <v>0</v>
      </c>
      <c r="F45" s="72">
        <f t="shared" si="7"/>
        <v>1.72</v>
      </c>
      <c r="G45" s="72">
        <f t="shared" si="7"/>
        <v>4</v>
      </c>
      <c r="H45" s="72">
        <f t="shared" si="7"/>
        <v>0</v>
      </c>
      <c r="I45" s="72">
        <f t="shared" si="7"/>
        <v>0</v>
      </c>
      <c r="J45" s="72">
        <f t="shared" si="7"/>
        <v>0</v>
      </c>
      <c r="K45" s="72">
        <f t="shared" si="7"/>
        <v>0</v>
      </c>
      <c r="L45" s="72">
        <f t="shared" si="7"/>
        <v>0</v>
      </c>
      <c r="M45" s="72">
        <f t="shared" si="7"/>
        <v>3.57</v>
      </c>
      <c r="N45" s="72">
        <f t="shared" si="7"/>
        <v>8</v>
      </c>
      <c r="O45" s="72">
        <f t="shared" si="7"/>
        <v>0</v>
      </c>
      <c r="P45" s="72">
        <f t="shared" si="7"/>
        <v>0</v>
      </c>
      <c r="Q45" s="72">
        <f t="shared" si="7"/>
        <v>0</v>
      </c>
      <c r="R45" s="72">
        <f t="shared" si="7"/>
        <v>0</v>
      </c>
      <c r="S45" s="72">
        <f t="shared" si="7"/>
        <v>0</v>
      </c>
      <c r="T45" s="72">
        <f t="shared" si="7"/>
        <v>12.398</v>
      </c>
      <c r="U45" s="72">
        <f t="shared" si="7"/>
        <v>4</v>
      </c>
      <c r="V45" s="72">
        <f t="shared" si="7"/>
        <v>0</v>
      </c>
      <c r="W45" s="72">
        <f t="shared" si="7"/>
        <v>0.3</v>
      </c>
      <c r="X45" s="72">
        <f t="shared" si="7"/>
        <v>0</v>
      </c>
      <c r="Y45" s="72">
        <f t="shared" si="7"/>
        <v>7</v>
      </c>
      <c r="Z45" s="72">
        <f t="shared" si="7"/>
        <v>0</v>
      </c>
      <c r="AA45" s="72">
        <f t="shared" si="7"/>
        <v>6.166</v>
      </c>
      <c r="AB45" s="72">
        <f t="shared" si="7"/>
        <v>2</v>
      </c>
      <c r="AC45" s="72">
        <f t="shared" si="7"/>
        <v>0</v>
      </c>
      <c r="AD45" s="72">
        <f t="shared" si="7"/>
        <v>0.15</v>
      </c>
      <c r="AE45" s="72">
        <f t="shared" si="7"/>
        <v>0</v>
      </c>
      <c r="AF45" s="72">
        <f t="shared" si="7"/>
        <v>3</v>
      </c>
      <c r="AG45" s="72">
        <f t="shared" si="7"/>
        <v>0</v>
      </c>
      <c r="AH45" s="72">
        <f t="shared" si="7"/>
        <v>5.99</v>
      </c>
      <c r="AI45" s="72">
        <f t="shared" si="7"/>
        <v>2</v>
      </c>
      <c r="AJ45" s="72">
        <f t="shared" si="7"/>
        <v>0</v>
      </c>
      <c r="AK45" s="72">
        <f t="shared" si="7"/>
        <v>0</v>
      </c>
      <c r="AL45" s="72">
        <f t="shared" si="7"/>
        <v>0</v>
      </c>
      <c r="AM45" s="72">
        <f t="shared" si="7"/>
        <v>0</v>
      </c>
      <c r="AN45" s="35">
        <f t="shared" si="5"/>
        <v>0</v>
      </c>
      <c r="AO45" s="35">
        <f t="shared" si="5"/>
        <v>29.844</v>
      </c>
      <c r="AP45" s="35">
        <f t="shared" si="5"/>
        <v>20</v>
      </c>
      <c r="AQ45" s="35">
        <f t="shared" si="5"/>
        <v>0</v>
      </c>
      <c r="AR45" s="35">
        <f t="shared" si="5"/>
        <v>0.44999999999999996</v>
      </c>
      <c r="AS45" s="35">
        <f t="shared" si="5"/>
        <v>0</v>
      </c>
      <c r="AT45" s="35">
        <f t="shared" si="5"/>
        <v>10</v>
      </c>
    </row>
    <row r="46" spans="1:46" ht="31.5">
      <c r="A46" s="34" t="s">
        <v>104</v>
      </c>
      <c r="B46" s="65" t="s">
        <v>105</v>
      </c>
      <c r="C46" s="71" t="s">
        <v>164</v>
      </c>
      <c r="D46" s="72">
        <f>SUM(D47:D50)</f>
        <v>20.744</v>
      </c>
      <c r="E46" s="72">
        <f aca="true" t="shared" si="8" ref="E46:AM46">SUM(E47:E50)</f>
        <v>0</v>
      </c>
      <c r="F46" s="72">
        <f t="shared" si="8"/>
        <v>0</v>
      </c>
      <c r="G46" s="72">
        <f t="shared" si="8"/>
        <v>0</v>
      </c>
      <c r="H46" s="72">
        <f t="shared" si="8"/>
        <v>0</v>
      </c>
      <c r="I46" s="72">
        <f t="shared" si="8"/>
        <v>0</v>
      </c>
      <c r="J46" s="72">
        <f t="shared" si="8"/>
        <v>0</v>
      </c>
      <c r="K46" s="72">
        <f t="shared" si="8"/>
        <v>0</v>
      </c>
      <c r="L46" s="72">
        <f t="shared" si="8"/>
        <v>0</v>
      </c>
      <c r="M46" s="72">
        <f t="shared" si="8"/>
        <v>0</v>
      </c>
      <c r="N46" s="72">
        <f t="shared" si="8"/>
        <v>0</v>
      </c>
      <c r="O46" s="72">
        <f t="shared" si="8"/>
        <v>0</v>
      </c>
      <c r="P46" s="72">
        <f t="shared" si="8"/>
        <v>0</v>
      </c>
      <c r="Q46" s="72">
        <f t="shared" si="8"/>
        <v>0</v>
      </c>
      <c r="R46" s="72">
        <f t="shared" si="8"/>
        <v>0</v>
      </c>
      <c r="S46" s="72">
        <f t="shared" si="8"/>
        <v>0</v>
      </c>
      <c r="T46" s="72">
        <f t="shared" si="8"/>
        <v>10.548</v>
      </c>
      <c r="U46" s="72">
        <f t="shared" si="8"/>
        <v>0</v>
      </c>
      <c r="V46" s="72">
        <f t="shared" si="8"/>
        <v>0</v>
      </c>
      <c r="W46" s="72">
        <f t="shared" si="8"/>
        <v>0.3</v>
      </c>
      <c r="X46" s="72">
        <f t="shared" si="8"/>
        <v>0</v>
      </c>
      <c r="Y46" s="72">
        <f t="shared" si="8"/>
        <v>7</v>
      </c>
      <c r="Z46" s="72">
        <f t="shared" si="8"/>
        <v>0</v>
      </c>
      <c r="AA46" s="72">
        <f t="shared" si="8"/>
        <v>5.206</v>
      </c>
      <c r="AB46" s="72">
        <f t="shared" si="8"/>
        <v>0</v>
      </c>
      <c r="AC46" s="72">
        <f t="shared" si="8"/>
        <v>0</v>
      </c>
      <c r="AD46" s="72">
        <f t="shared" si="8"/>
        <v>0.15</v>
      </c>
      <c r="AE46" s="72">
        <f t="shared" si="8"/>
        <v>0</v>
      </c>
      <c r="AF46" s="72">
        <f t="shared" si="8"/>
        <v>3</v>
      </c>
      <c r="AG46" s="72">
        <f t="shared" si="8"/>
        <v>0</v>
      </c>
      <c r="AH46" s="72">
        <f t="shared" si="8"/>
        <v>4.99</v>
      </c>
      <c r="AI46" s="72">
        <f t="shared" si="8"/>
        <v>0</v>
      </c>
      <c r="AJ46" s="72">
        <f t="shared" si="8"/>
        <v>0</v>
      </c>
      <c r="AK46" s="72">
        <f t="shared" si="8"/>
        <v>0</v>
      </c>
      <c r="AL46" s="72">
        <f t="shared" si="8"/>
        <v>0</v>
      </c>
      <c r="AM46" s="72">
        <f t="shared" si="8"/>
        <v>0</v>
      </c>
      <c r="AN46" s="35">
        <f t="shared" si="5"/>
        <v>0</v>
      </c>
      <c r="AO46" s="35">
        <f t="shared" si="5"/>
        <v>20.744</v>
      </c>
      <c r="AP46" s="35">
        <f t="shared" si="5"/>
        <v>0</v>
      </c>
      <c r="AQ46" s="35">
        <f t="shared" si="5"/>
        <v>0</v>
      </c>
      <c r="AR46" s="35">
        <f t="shared" si="5"/>
        <v>0.44999999999999996</v>
      </c>
      <c r="AS46" s="35">
        <f t="shared" si="5"/>
        <v>0</v>
      </c>
      <c r="AT46" s="35">
        <f t="shared" si="5"/>
        <v>10</v>
      </c>
    </row>
    <row r="47" spans="1:46" ht="110.25">
      <c r="A47" s="34" t="s">
        <v>104</v>
      </c>
      <c r="B47" s="67" t="s">
        <v>106</v>
      </c>
      <c r="C47" s="71" t="s">
        <v>165</v>
      </c>
      <c r="D47" s="72">
        <v>7.42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7.42</v>
      </c>
      <c r="U47" s="72">
        <v>0</v>
      </c>
      <c r="V47" s="72">
        <v>0</v>
      </c>
      <c r="W47" s="72">
        <v>0.3</v>
      </c>
      <c r="X47" s="72">
        <v>0</v>
      </c>
      <c r="Y47" s="72">
        <v>4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  <c r="AJ47" s="72">
        <v>0</v>
      </c>
      <c r="AK47" s="72">
        <v>0</v>
      </c>
      <c r="AL47" s="72">
        <v>0</v>
      </c>
      <c r="AM47" s="72">
        <v>0</v>
      </c>
      <c r="AN47" s="35">
        <f t="shared" si="5"/>
        <v>0</v>
      </c>
      <c r="AO47" s="35">
        <f t="shared" si="5"/>
        <v>7.42</v>
      </c>
      <c r="AP47" s="35">
        <f t="shared" si="5"/>
        <v>0</v>
      </c>
      <c r="AQ47" s="35">
        <f t="shared" si="5"/>
        <v>0</v>
      </c>
      <c r="AR47" s="35">
        <f t="shared" si="5"/>
        <v>0.3</v>
      </c>
      <c r="AS47" s="35">
        <f t="shared" si="5"/>
        <v>0</v>
      </c>
      <c r="AT47" s="35">
        <f t="shared" si="5"/>
        <v>4</v>
      </c>
    </row>
    <row r="48" spans="1:46" ht="94.5">
      <c r="A48" s="34" t="s">
        <v>104</v>
      </c>
      <c r="B48" s="67" t="s">
        <v>107</v>
      </c>
      <c r="C48" s="71" t="s">
        <v>166</v>
      </c>
      <c r="D48" s="72">
        <v>3.128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3.128</v>
      </c>
      <c r="U48" s="72">
        <v>0</v>
      </c>
      <c r="V48" s="72">
        <v>0</v>
      </c>
      <c r="W48" s="72">
        <v>0</v>
      </c>
      <c r="X48" s="72">
        <v>0</v>
      </c>
      <c r="Y48" s="72">
        <v>3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0</v>
      </c>
      <c r="AN48" s="35">
        <f t="shared" si="5"/>
        <v>0</v>
      </c>
      <c r="AO48" s="35">
        <f t="shared" si="5"/>
        <v>3.128</v>
      </c>
      <c r="AP48" s="35">
        <f t="shared" si="5"/>
        <v>0</v>
      </c>
      <c r="AQ48" s="35">
        <f t="shared" si="5"/>
        <v>0</v>
      </c>
      <c r="AR48" s="35">
        <f t="shared" si="5"/>
        <v>0</v>
      </c>
      <c r="AS48" s="35">
        <f t="shared" si="5"/>
        <v>0</v>
      </c>
      <c r="AT48" s="35">
        <f t="shared" si="5"/>
        <v>3</v>
      </c>
    </row>
    <row r="49" spans="1:46" ht="110.25">
      <c r="A49" s="34" t="s">
        <v>104</v>
      </c>
      <c r="B49" s="67" t="s">
        <v>108</v>
      </c>
      <c r="C49" s="71" t="s">
        <v>167</v>
      </c>
      <c r="D49" s="72">
        <v>5.206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5.206</v>
      </c>
      <c r="AB49" s="72">
        <v>0</v>
      </c>
      <c r="AC49" s="72">
        <v>0</v>
      </c>
      <c r="AD49" s="72">
        <v>0.15</v>
      </c>
      <c r="AE49" s="72">
        <v>0</v>
      </c>
      <c r="AF49" s="72">
        <v>3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2">
        <v>0</v>
      </c>
      <c r="AN49" s="35">
        <f t="shared" si="5"/>
        <v>0</v>
      </c>
      <c r="AO49" s="35">
        <f t="shared" si="5"/>
        <v>5.206</v>
      </c>
      <c r="AP49" s="35">
        <f t="shared" si="5"/>
        <v>0</v>
      </c>
      <c r="AQ49" s="35">
        <f t="shared" si="5"/>
        <v>0</v>
      </c>
      <c r="AR49" s="35">
        <f t="shared" si="5"/>
        <v>0.15</v>
      </c>
      <c r="AS49" s="35">
        <f t="shared" si="5"/>
        <v>0</v>
      </c>
      <c r="AT49" s="35">
        <f t="shared" si="5"/>
        <v>3</v>
      </c>
    </row>
    <row r="50" spans="1:46" ht="141.75">
      <c r="A50" s="34" t="s">
        <v>104</v>
      </c>
      <c r="B50" s="67" t="s">
        <v>109</v>
      </c>
      <c r="C50" s="71" t="s">
        <v>168</v>
      </c>
      <c r="D50" s="72">
        <v>4.99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4.99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35">
        <f t="shared" si="5"/>
        <v>0</v>
      </c>
      <c r="AO50" s="35">
        <f t="shared" si="5"/>
        <v>4.99</v>
      </c>
      <c r="AP50" s="35">
        <f t="shared" si="5"/>
        <v>0</v>
      </c>
      <c r="AQ50" s="35">
        <f t="shared" si="5"/>
        <v>0</v>
      </c>
      <c r="AR50" s="35">
        <f t="shared" si="5"/>
        <v>0</v>
      </c>
      <c r="AS50" s="35">
        <f t="shared" si="5"/>
        <v>0</v>
      </c>
      <c r="AT50" s="35">
        <f t="shared" si="5"/>
        <v>0</v>
      </c>
    </row>
    <row r="51" spans="1:46" ht="47.25">
      <c r="A51" s="34" t="s">
        <v>110</v>
      </c>
      <c r="B51" s="65" t="s">
        <v>111</v>
      </c>
      <c r="C51" s="71" t="s">
        <v>164</v>
      </c>
      <c r="D51" s="72">
        <f>SUM(D52)</f>
        <v>9.1</v>
      </c>
      <c r="E51" s="72">
        <f aca="true" t="shared" si="9" ref="E51:AM51">SUM(E52)</f>
        <v>0</v>
      </c>
      <c r="F51" s="72">
        <f t="shared" si="9"/>
        <v>1.72</v>
      </c>
      <c r="G51" s="72">
        <f t="shared" si="9"/>
        <v>4</v>
      </c>
      <c r="H51" s="72">
        <f t="shared" si="9"/>
        <v>0</v>
      </c>
      <c r="I51" s="72">
        <f t="shared" si="9"/>
        <v>0</v>
      </c>
      <c r="J51" s="72">
        <f t="shared" si="9"/>
        <v>0</v>
      </c>
      <c r="K51" s="72">
        <f t="shared" si="9"/>
        <v>0</v>
      </c>
      <c r="L51" s="72">
        <f t="shared" si="9"/>
        <v>0</v>
      </c>
      <c r="M51" s="72">
        <f t="shared" si="9"/>
        <v>3.57</v>
      </c>
      <c r="N51" s="72">
        <f t="shared" si="9"/>
        <v>8</v>
      </c>
      <c r="O51" s="72">
        <f t="shared" si="9"/>
        <v>0</v>
      </c>
      <c r="P51" s="72">
        <f t="shared" si="9"/>
        <v>0</v>
      </c>
      <c r="Q51" s="72">
        <f t="shared" si="9"/>
        <v>0</v>
      </c>
      <c r="R51" s="72">
        <f t="shared" si="9"/>
        <v>0</v>
      </c>
      <c r="S51" s="72">
        <f t="shared" si="9"/>
        <v>0</v>
      </c>
      <c r="T51" s="72">
        <f t="shared" si="9"/>
        <v>1.85</v>
      </c>
      <c r="U51" s="72">
        <f t="shared" si="9"/>
        <v>4</v>
      </c>
      <c r="V51" s="72">
        <f t="shared" si="9"/>
        <v>0</v>
      </c>
      <c r="W51" s="72">
        <f t="shared" si="9"/>
        <v>0</v>
      </c>
      <c r="X51" s="72">
        <f t="shared" si="9"/>
        <v>0</v>
      </c>
      <c r="Y51" s="72">
        <f t="shared" si="9"/>
        <v>0</v>
      </c>
      <c r="Z51" s="72">
        <f t="shared" si="9"/>
        <v>0</v>
      </c>
      <c r="AA51" s="72">
        <f t="shared" si="9"/>
        <v>0.96</v>
      </c>
      <c r="AB51" s="72">
        <f t="shared" si="9"/>
        <v>2</v>
      </c>
      <c r="AC51" s="72">
        <f t="shared" si="9"/>
        <v>0</v>
      </c>
      <c r="AD51" s="72">
        <f t="shared" si="9"/>
        <v>0</v>
      </c>
      <c r="AE51" s="72">
        <f t="shared" si="9"/>
        <v>0</v>
      </c>
      <c r="AF51" s="72">
        <f t="shared" si="9"/>
        <v>0</v>
      </c>
      <c r="AG51" s="72">
        <f t="shared" si="9"/>
        <v>0</v>
      </c>
      <c r="AH51" s="72">
        <f t="shared" si="9"/>
        <v>1</v>
      </c>
      <c r="AI51" s="72">
        <f t="shared" si="9"/>
        <v>2</v>
      </c>
      <c r="AJ51" s="72">
        <f t="shared" si="9"/>
        <v>0</v>
      </c>
      <c r="AK51" s="72">
        <f t="shared" si="9"/>
        <v>0</v>
      </c>
      <c r="AL51" s="72">
        <f t="shared" si="9"/>
        <v>0</v>
      </c>
      <c r="AM51" s="72">
        <f t="shared" si="9"/>
        <v>0</v>
      </c>
      <c r="AN51" s="35">
        <f t="shared" si="5"/>
        <v>0</v>
      </c>
      <c r="AO51" s="35">
        <f t="shared" si="5"/>
        <v>9.100000000000001</v>
      </c>
      <c r="AP51" s="35">
        <f t="shared" si="5"/>
        <v>20</v>
      </c>
      <c r="AQ51" s="35">
        <f t="shared" si="5"/>
        <v>0</v>
      </c>
      <c r="AR51" s="35">
        <f t="shared" si="5"/>
        <v>0</v>
      </c>
      <c r="AS51" s="35">
        <f t="shared" si="5"/>
        <v>0</v>
      </c>
      <c r="AT51" s="35">
        <f t="shared" si="5"/>
        <v>0</v>
      </c>
    </row>
    <row r="52" spans="1:46" ht="126">
      <c r="A52" s="34" t="s">
        <v>110</v>
      </c>
      <c r="B52" s="67" t="s">
        <v>112</v>
      </c>
      <c r="C52" s="71" t="s">
        <v>169</v>
      </c>
      <c r="D52" s="72">
        <v>9.1</v>
      </c>
      <c r="E52" s="72">
        <v>0</v>
      </c>
      <c r="F52" s="72">
        <v>1.72</v>
      </c>
      <c r="G52" s="72">
        <v>4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3.57</v>
      </c>
      <c r="N52" s="72">
        <v>8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1.85</v>
      </c>
      <c r="U52" s="72">
        <v>4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0.96</v>
      </c>
      <c r="AB52" s="72">
        <v>2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1</v>
      </c>
      <c r="AI52" s="72">
        <v>2</v>
      </c>
      <c r="AJ52" s="72">
        <v>0</v>
      </c>
      <c r="AK52" s="72">
        <v>0</v>
      </c>
      <c r="AL52" s="72">
        <v>0</v>
      </c>
      <c r="AM52" s="72">
        <v>0</v>
      </c>
      <c r="AN52" s="35">
        <f t="shared" si="5"/>
        <v>0</v>
      </c>
      <c r="AO52" s="35">
        <f t="shared" si="5"/>
        <v>9.100000000000001</v>
      </c>
      <c r="AP52" s="35">
        <f t="shared" si="5"/>
        <v>20</v>
      </c>
      <c r="AQ52" s="35">
        <f t="shared" si="5"/>
        <v>0</v>
      </c>
      <c r="AR52" s="35">
        <f t="shared" si="5"/>
        <v>0</v>
      </c>
      <c r="AS52" s="35">
        <f t="shared" si="5"/>
        <v>0</v>
      </c>
      <c r="AT52" s="35">
        <f t="shared" si="5"/>
        <v>0</v>
      </c>
    </row>
    <row r="53" spans="1:46" ht="47.25">
      <c r="A53" s="34" t="s">
        <v>113</v>
      </c>
      <c r="B53" s="65" t="s">
        <v>114</v>
      </c>
      <c r="C53" s="71" t="s">
        <v>164</v>
      </c>
      <c r="D53" s="72">
        <f>D54</f>
        <v>58.675999999999995</v>
      </c>
      <c r="E53" s="72">
        <f aca="true" t="shared" si="10" ref="E53:AM53">E54</f>
        <v>0</v>
      </c>
      <c r="F53" s="72">
        <f t="shared" si="10"/>
        <v>3.757</v>
      </c>
      <c r="G53" s="72">
        <f t="shared" si="10"/>
        <v>0</v>
      </c>
      <c r="H53" s="72">
        <f t="shared" si="10"/>
        <v>0</v>
      </c>
      <c r="I53" s="72">
        <f t="shared" si="10"/>
        <v>1.1</v>
      </c>
      <c r="J53" s="72">
        <f t="shared" si="10"/>
        <v>0</v>
      </c>
      <c r="K53" s="72">
        <f t="shared" si="10"/>
        <v>0</v>
      </c>
      <c r="L53" s="72">
        <f t="shared" si="10"/>
        <v>0</v>
      </c>
      <c r="M53" s="72">
        <f t="shared" si="10"/>
        <v>3.096</v>
      </c>
      <c r="N53" s="72">
        <f t="shared" si="10"/>
        <v>0</v>
      </c>
      <c r="O53" s="72">
        <f t="shared" si="10"/>
        <v>0</v>
      </c>
      <c r="P53" s="72">
        <f t="shared" si="10"/>
        <v>0.7</v>
      </c>
      <c r="Q53" s="72">
        <f t="shared" si="10"/>
        <v>0</v>
      </c>
      <c r="R53" s="72">
        <f t="shared" si="10"/>
        <v>0</v>
      </c>
      <c r="S53" s="72">
        <f t="shared" si="10"/>
        <v>0</v>
      </c>
      <c r="T53" s="72">
        <f t="shared" si="10"/>
        <v>20.130000000000003</v>
      </c>
      <c r="U53" s="72">
        <f t="shared" si="10"/>
        <v>0</v>
      </c>
      <c r="V53" s="72">
        <f t="shared" si="10"/>
        <v>0</v>
      </c>
      <c r="W53" s="72">
        <f t="shared" si="10"/>
        <v>4.38</v>
      </c>
      <c r="X53" s="72">
        <f t="shared" si="10"/>
        <v>0</v>
      </c>
      <c r="Y53" s="72">
        <f t="shared" si="10"/>
        <v>0</v>
      </c>
      <c r="Z53" s="72">
        <f t="shared" si="10"/>
        <v>0</v>
      </c>
      <c r="AA53" s="72">
        <f t="shared" si="10"/>
        <v>14.743</v>
      </c>
      <c r="AB53" s="72">
        <f t="shared" si="10"/>
        <v>0</v>
      </c>
      <c r="AC53" s="72">
        <f t="shared" si="10"/>
        <v>0</v>
      </c>
      <c r="AD53" s="72">
        <f t="shared" si="10"/>
        <v>5.7</v>
      </c>
      <c r="AE53" s="72">
        <f t="shared" si="10"/>
        <v>0</v>
      </c>
      <c r="AF53" s="72">
        <f t="shared" si="10"/>
        <v>0</v>
      </c>
      <c r="AG53" s="72">
        <f t="shared" si="10"/>
        <v>0</v>
      </c>
      <c r="AH53" s="72">
        <f t="shared" si="10"/>
        <v>16.95</v>
      </c>
      <c r="AI53" s="72">
        <f t="shared" si="10"/>
        <v>0</v>
      </c>
      <c r="AJ53" s="72">
        <f t="shared" si="10"/>
        <v>0</v>
      </c>
      <c r="AK53" s="72">
        <f t="shared" si="10"/>
        <v>1.89</v>
      </c>
      <c r="AL53" s="72">
        <f t="shared" si="10"/>
        <v>0</v>
      </c>
      <c r="AM53" s="72">
        <f t="shared" si="10"/>
        <v>0</v>
      </c>
      <c r="AN53" s="35">
        <f t="shared" si="5"/>
        <v>0</v>
      </c>
      <c r="AO53" s="35">
        <f t="shared" si="5"/>
        <v>58.676</v>
      </c>
      <c r="AP53" s="35">
        <f t="shared" si="5"/>
        <v>0</v>
      </c>
      <c r="AQ53" s="35">
        <f t="shared" si="5"/>
        <v>0</v>
      </c>
      <c r="AR53" s="35">
        <f t="shared" si="5"/>
        <v>13.77</v>
      </c>
      <c r="AS53" s="35">
        <f t="shared" si="5"/>
        <v>0</v>
      </c>
      <c r="AT53" s="35">
        <f t="shared" si="5"/>
        <v>0</v>
      </c>
    </row>
    <row r="54" spans="1:46" ht="31.5">
      <c r="A54" s="34" t="s">
        <v>115</v>
      </c>
      <c r="B54" s="65" t="s">
        <v>116</v>
      </c>
      <c r="C54" s="71" t="s">
        <v>164</v>
      </c>
      <c r="D54" s="72">
        <f>SUM(D55:D60)</f>
        <v>58.675999999999995</v>
      </c>
      <c r="E54" s="72">
        <f aca="true" t="shared" si="11" ref="E54:AM54">SUM(E55:E59)</f>
        <v>0</v>
      </c>
      <c r="F54" s="72">
        <f>SUM(F55:F60)</f>
        <v>3.757</v>
      </c>
      <c r="G54" s="72">
        <f t="shared" si="11"/>
        <v>0</v>
      </c>
      <c r="H54" s="72">
        <f t="shared" si="11"/>
        <v>0</v>
      </c>
      <c r="I54" s="72">
        <f>SUM(I55:I60)</f>
        <v>1.1</v>
      </c>
      <c r="J54" s="72">
        <f t="shared" si="11"/>
        <v>0</v>
      </c>
      <c r="K54" s="72">
        <f t="shared" si="11"/>
        <v>0</v>
      </c>
      <c r="L54" s="72">
        <f t="shared" si="11"/>
        <v>0</v>
      </c>
      <c r="M54" s="72">
        <f t="shared" si="11"/>
        <v>3.096</v>
      </c>
      <c r="N54" s="72">
        <f t="shared" si="11"/>
        <v>0</v>
      </c>
      <c r="O54" s="72">
        <f t="shared" si="11"/>
        <v>0</v>
      </c>
      <c r="P54" s="72">
        <f t="shared" si="11"/>
        <v>0.7</v>
      </c>
      <c r="Q54" s="72">
        <f t="shared" si="11"/>
        <v>0</v>
      </c>
      <c r="R54" s="72">
        <f t="shared" si="11"/>
        <v>0</v>
      </c>
      <c r="S54" s="72">
        <f t="shared" si="11"/>
        <v>0</v>
      </c>
      <c r="T54" s="72">
        <f t="shared" si="11"/>
        <v>20.130000000000003</v>
      </c>
      <c r="U54" s="72">
        <f t="shared" si="11"/>
        <v>0</v>
      </c>
      <c r="V54" s="72">
        <f t="shared" si="11"/>
        <v>0</v>
      </c>
      <c r="W54" s="72">
        <f t="shared" si="11"/>
        <v>4.38</v>
      </c>
      <c r="X54" s="72">
        <f t="shared" si="11"/>
        <v>0</v>
      </c>
      <c r="Y54" s="72">
        <f t="shared" si="11"/>
        <v>0</v>
      </c>
      <c r="Z54" s="72">
        <f t="shared" si="11"/>
        <v>0</v>
      </c>
      <c r="AA54" s="72">
        <f t="shared" si="11"/>
        <v>14.743</v>
      </c>
      <c r="AB54" s="72">
        <f t="shared" si="11"/>
        <v>0</v>
      </c>
      <c r="AC54" s="72">
        <f t="shared" si="11"/>
        <v>0</v>
      </c>
      <c r="AD54" s="72">
        <f t="shared" si="11"/>
        <v>5.7</v>
      </c>
      <c r="AE54" s="72">
        <f t="shared" si="11"/>
        <v>0</v>
      </c>
      <c r="AF54" s="72">
        <f t="shared" si="11"/>
        <v>0</v>
      </c>
      <c r="AG54" s="72">
        <f t="shared" si="11"/>
        <v>0</v>
      </c>
      <c r="AH54" s="72">
        <f t="shared" si="11"/>
        <v>16.95</v>
      </c>
      <c r="AI54" s="72">
        <f t="shared" si="11"/>
        <v>0</v>
      </c>
      <c r="AJ54" s="72">
        <f t="shared" si="11"/>
        <v>0</v>
      </c>
      <c r="AK54" s="72">
        <f t="shared" si="11"/>
        <v>1.89</v>
      </c>
      <c r="AL54" s="72">
        <f t="shared" si="11"/>
        <v>0</v>
      </c>
      <c r="AM54" s="72">
        <f t="shared" si="11"/>
        <v>0</v>
      </c>
      <c r="AN54" s="35">
        <f t="shared" si="5"/>
        <v>0</v>
      </c>
      <c r="AO54" s="35">
        <f t="shared" si="5"/>
        <v>58.676</v>
      </c>
      <c r="AP54" s="35">
        <f t="shared" si="5"/>
        <v>0</v>
      </c>
      <c r="AQ54" s="35">
        <f t="shared" si="5"/>
        <v>0</v>
      </c>
      <c r="AR54" s="35">
        <f t="shared" si="5"/>
        <v>13.77</v>
      </c>
      <c r="AS54" s="35">
        <f t="shared" si="5"/>
        <v>0</v>
      </c>
      <c r="AT54" s="35">
        <f t="shared" si="5"/>
        <v>0</v>
      </c>
    </row>
    <row r="55" spans="1:46" ht="63">
      <c r="A55" s="34" t="s">
        <v>115</v>
      </c>
      <c r="B55" s="67" t="s">
        <v>117</v>
      </c>
      <c r="C55" s="71" t="s">
        <v>170</v>
      </c>
      <c r="D55" s="72">
        <v>8.941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8.941</v>
      </c>
      <c r="U55" s="72">
        <v>0</v>
      </c>
      <c r="V55" s="72">
        <v>0</v>
      </c>
      <c r="W55" s="72">
        <v>1.86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2">
        <v>0</v>
      </c>
      <c r="AN55" s="35">
        <f t="shared" si="5"/>
        <v>0</v>
      </c>
      <c r="AO55" s="35">
        <f t="shared" si="5"/>
        <v>8.941</v>
      </c>
      <c r="AP55" s="35">
        <f t="shared" si="5"/>
        <v>0</v>
      </c>
      <c r="AQ55" s="35">
        <f t="shared" si="5"/>
        <v>0</v>
      </c>
      <c r="AR55" s="35">
        <f t="shared" si="5"/>
        <v>1.86</v>
      </c>
      <c r="AS55" s="35">
        <f t="shared" si="5"/>
        <v>0</v>
      </c>
      <c r="AT55" s="35">
        <f t="shared" si="5"/>
        <v>0</v>
      </c>
    </row>
    <row r="56" spans="1:46" ht="63">
      <c r="A56" s="34" t="s">
        <v>115</v>
      </c>
      <c r="B56" s="67" t="s">
        <v>118</v>
      </c>
      <c r="C56" s="71" t="s">
        <v>171</v>
      </c>
      <c r="D56" s="72">
        <v>11.189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11.189</v>
      </c>
      <c r="U56" s="72">
        <v>0</v>
      </c>
      <c r="V56" s="72">
        <v>0</v>
      </c>
      <c r="W56" s="72">
        <v>2.52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35">
        <f t="shared" si="5"/>
        <v>0</v>
      </c>
      <c r="AO56" s="35">
        <f t="shared" si="5"/>
        <v>11.189</v>
      </c>
      <c r="AP56" s="35">
        <f t="shared" si="5"/>
        <v>0</v>
      </c>
      <c r="AQ56" s="35">
        <f t="shared" si="5"/>
        <v>0</v>
      </c>
      <c r="AR56" s="35">
        <f t="shared" si="5"/>
        <v>2.52</v>
      </c>
      <c r="AS56" s="35">
        <f t="shared" si="5"/>
        <v>0</v>
      </c>
      <c r="AT56" s="35">
        <f t="shared" si="5"/>
        <v>0</v>
      </c>
    </row>
    <row r="57" spans="1:46" ht="63">
      <c r="A57" s="34" t="s">
        <v>115</v>
      </c>
      <c r="B57" s="67" t="s">
        <v>119</v>
      </c>
      <c r="C57" s="71" t="s">
        <v>172</v>
      </c>
      <c r="D57" s="72">
        <v>3.096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3.096</v>
      </c>
      <c r="N57" s="72">
        <v>0</v>
      </c>
      <c r="O57" s="72">
        <v>0</v>
      </c>
      <c r="P57" s="72">
        <v>0.7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35">
        <f t="shared" si="5"/>
        <v>0</v>
      </c>
      <c r="AO57" s="35">
        <f t="shared" si="5"/>
        <v>3.096</v>
      </c>
      <c r="AP57" s="35">
        <f t="shared" si="5"/>
        <v>0</v>
      </c>
      <c r="AQ57" s="35">
        <f t="shared" si="5"/>
        <v>0</v>
      </c>
      <c r="AR57" s="35">
        <f t="shared" si="5"/>
        <v>0.7</v>
      </c>
      <c r="AS57" s="35">
        <f t="shared" si="5"/>
        <v>0</v>
      </c>
      <c r="AT57" s="35">
        <f t="shared" si="5"/>
        <v>0</v>
      </c>
    </row>
    <row r="58" spans="1:46" ht="63">
      <c r="A58" s="34" t="s">
        <v>115</v>
      </c>
      <c r="B58" s="67" t="s">
        <v>120</v>
      </c>
      <c r="C58" s="71" t="s">
        <v>173</v>
      </c>
      <c r="D58" s="72">
        <v>14.743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14.743</v>
      </c>
      <c r="AB58" s="72">
        <v>0</v>
      </c>
      <c r="AC58" s="72">
        <v>0</v>
      </c>
      <c r="AD58" s="72">
        <v>5.7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0</v>
      </c>
      <c r="AN58" s="35">
        <f t="shared" si="5"/>
        <v>0</v>
      </c>
      <c r="AO58" s="35">
        <f t="shared" si="5"/>
        <v>14.743</v>
      </c>
      <c r="AP58" s="35">
        <f t="shared" si="5"/>
        <v>0</v>
      </c>
      <c r="AQ58" s="35">
        <f t="shared" si="5"/>
        <v>0</v>
      </c>
      <c r="AR58" s="35">
        <f t="shared" si="5"/>
        <v>5.7</v>
      </c>
      <c r="AS58" s="35">
        <f t="shared" si="5"/>
        <v>0</v>
      </c>
      <c r="AT58" s="35">
        <f t="shared" si="5"/>
        <v>0</v>
      </c>
    </row>
    <row r="59" spans="1:46" ht="78.75">
      <c r="A59" s="34" t="s">
        <v>115</v>
      </c>
      <c r="B59" s="67" t="s">
        <v>121</v>
      </c>
      <c r="C59" s="71" t="s">
        <v>174</v>
      </c>
      <c r="D59" s="72">
        <v>16.95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2">
        <v>16.95</v>
      </c>
      <c r="AI59" s="72">
        <v>0</v>
      </c>
      <c r="AJ59" s="72">
        <v>0</v>
      </c>
      <c r="AK59" s="72">
        <v>1.89</v>
      </c>
      <c r="AL59" s="72">
        <v>0</v>
      </c>
      <c r="AM59" s="72">
        <v>0</v>
      </c>
      <c r="AN59" s="35">
        <f t="shared" si="5"/>
        <v>0</v>
      </c>
      <c r="AO59" s="35">
        <f t="shared" si="5"/>
        <v>16.95</v>
      </c>
      <c r="AP59" s="35">
        <f t="shared" si="5"/>
        <v>0</v>
      </c>
      <c r="AQ59" s="35">
        <f t="shared" si="5"/>
        <v>0</v>
      </c>
      <c r="AR59" s="35">
        <f t="shared" si="5"/>
        <v>1.89</v>
      </c>
      <c r="AS59" s="35">
        <f t="shared" si="5"/>
        <v>0</v>
      </c>
      <c r="AT59" s="35">
        <f t="shared" si="5"/>
        <v>0</v>
      </c>
    </row>
    <row r="60" spans="1:46" ht="63">
      <c r="A60" s="34" t="s">
        <v>115</v>
      </c>
      <c r="B60" s="67" t="s">
        <v>122</v>
      </c>
      <c r="C60" s="71" t="s">
        <v>175</v>
      </c>
      <c r="D60" s="72">
        <v>3.757</v>
      </c>
      <c r="E60" s="72">
        <v>0</v>
      </c>
      <c r="F60" s="72">
        <v>3.757</v>
      </c>
      <c r="G60" s="72">
        <v>0</v>
      </c>
      <c r="H60" s="72">
        <v>0</v>
      </c>
      <c r="I60" s="72">
        <v>1.1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72">
        <v>0</v>
      </c>
      <c r="AI60" s="72">
        <v>0</v>
      </c>
      <c r="AJ60" s="72">
        <v>0</v>
      </c>
      <c r="AK60" s="72">
        <v>0</v>
      </c>
      <c r="AL60" s="72">
        <v>0</v>
      </c>
      <c r="AM60" s="72">
        <v>0</v>
      </c>
      <c r="AN60" s="35">
        <f t="shared" si="5"/>
        <v>0</v>
      </c>
      <c r="AO60" s="35">
        <f t="shared" si="5"/>
        <v>3.757</v>
      </c>
      <c r="AP60" s="35">
        <f t="shared" si="5"/>
        <v>0</v>
      </c>
      <c r="AQ60" s="35">
        <f aca="true" t="shared" si="12" ref="AQ60:AT82">SUM(H60,O60,V60,AC60,AJ60)</f>
        <v>0</v>
      </c>
      <c r="AR60" s="35">
        <f t="shared" si="12"/>
        <v>1.1</v>
      </c>
      <c r="AS60" s="35">
        <f t="shared" si="12"/>
        <v>0</v>
      </c>
      <c r="AT60" s="35">
        <f t="shared" si="12"/>
        <v>0</v>
      </c>
    </row>
    <row r="61" spans="1:46" ht="31.5">
      <c r="A61" s="34" t="s">
        <v>123</v>
      </c>
      <c r="B61" s="65" t="s">
        <v>124</v>
      </c>
      <c r="C61" s="71" t="s">
        <v>164</v>
      </c>
      <c r="D61" s="72" t="s">
        <v>179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2">
        <v>0</v>
      </c>
      <c r="AI61" s="72">
        <v>0</v>
      </c>
      <c r="AJ61" s="72">
        <v>0</v>
      </c>
      <c r="AK61" s="72">
        <v>0</v>
      </c>
      <c r="AL61" s="72">
        <v>0</v>
      </c>
      <c r="AM61" s="72">
        <v>0</v>
      </c>
      <c r="AN61" s="35">
        <f aca="true" t="shared" si="13" ref="AN61:AP82">SUM(E61,L61,S61,Z61,AG61)</f>
        <v>0</v>
      </c>
      <c r="AO61" s="35">
        <f t="shared" si="13"/>
        <v>0</v>
      </c>
      <c r="AP61" s="35">
        <f t="shared" si="13"/>
        <v>0</v>
      </c>
      <c r="AQ61" s="35">
        <f t="shared" si="12"/>
        <v>0</v>
      </c>
      <c r="AR61" s="35">
        <f t="shared" si="12"/>
        <v>0</v>
      </c>
      <c r="AS61" s="35">
        <f t="shared" si="12"/>
        <v>0</v>
      </c>
      <c r="AT61" s="35">
        <f t="shared" si="12"/>
        <v>0</v>
      </c>
    </row>
    <row r="62" spans="1:46" ht="31.5">
      <c r="A62" s="34" t="s">
        <v>125</v>
      </c>
      <c r="B62" s="65" t="s">
        <v>126</v>
      </c>
      <c r="C62" s="71" t="s">
        <v>164</v>
      </c>
      <c r="D62" s="72" t="s">
        <v>179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2">
        <v>0</v>
      </c>
      <c r="AN62" s="35">
        <f t="shared" si="13"/>
        <v>0</v>
      </c>
      <c r="AO62" s="35">
        <f t="shared" si="13"/>
        <v>0</v>
      </c>
      <c r="AP62" s="35">
        <f t="shared" si="13"/>
        <v>0</v>
      </c>
      <c r="AQ62" s="35">
        <f t="shared" si="12"/>
        <v>0</v>
      </c>
      <c r="AR62" s="35">
        <f t="shared" si="12"/>
        <v>0</v>
      </c>
      <c r="AS62" s="35">
        <f t="shared" si="12"/>
        <v>0</v>
      </c>
      <c r="AT62" s="35">
        <f t="shared" si="12"/>
        <v>0</v>
      </c>
    </row>
    <row r="63" spans="1:46" ht="31.5">
      <c r="A63" s="34" t="s">
        <v>127</v>
      </c>
      <c r="B63" s="65" t="s">
        <v>128</v>
      </c>
      <c r="C63" s="71" t="s">
        <v>164</v>
      </c>
      <c r="D63" s="72" t="s">
        <v>179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2">
        <v>0</v>
      </c>
      <c r="AN63" s="35">
        <f t="shared" si="13"/>
        <v>0</v>
      </c>
      <c r="AO63" s="35">
        <f t="shared" si="13"/>
        <v>0</v>
      </c>
      <c r="AP63" s="35">
        <f t="shared" si="13"/>
        <v>0</v>
      </c>
      <c r="AQ63" s="35">
        <f t="shared" si="12"/>
        <v>0</v>
      </c>
      <c r="AR63" s="35">
        <f t="shared" si="12"/>
        <v>0</v>
      </c>
      <c r="AS63" s="35">
        <f t="shared" si="12"/>
        <v>0</v>
      </c>
      <c r="AT63" s="35">
        <f t="shared" si="12"/>
        <v>0</v>
      </c>
    </row>
    <row r="64" spans="1:46" ht="31.5">
      <c r="A64" s="34" t="s">
        <v>129</v>
      </c>
      <c r="B64" s="65" t="s">
        <v>130</v>
      </c>
      <c r="C64" s="71" t="s">
        <v>164</v>
      </c>
      <c r="D64" s="72" t="s">
        <v>179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2">
        <v>0</v>
      </c>
      <c r="AI64" s="72">
        <v>0</v>
      </c>
      <c r="AJ64" s="72">
        <v>0</v>
      </c>
      <c r="AK64" s="72">
        <v>0</v>
      </c>
      <c r="AL64" s="72">
        <v>0</v>
      </c>
      <c r="AM64" s="72">
        <v>0</v>
      </c>
      <c r="AN64" s="35">
        <f t="shared" si="13"/>
        <v>0</v>
      </c>
      <c r="AO64" s="35">
        <f t="shared" si="13"/>
        <v>0</v>
      </c>
      <c r="AP64" s="35">
        <f t="shared" si="13"/>
        <v>0</v>
      </c>
      <c r="AQ64" s="35">
        <f t="shared" si="12"/>
        <v>0</v>
      </c>
      <c r="AR64" s="35">
        <f t="shared" si="12"/>
        <v>0</v>
      </c>
      <c r="AS64" s="35">
        <f t="shared" si="12"/>
        <v>0</v>
      </c>
      <c r="AT64" s="35">
        <f t="shared" si="12"/>
        <v>0</v>
      </c>
    </row>
    <row r="65" spans="1:46" ht="31.5">
      <c r="A65" s="34" t="s">
        <v>131</v>
      </c>
      <c r="B65" s="65" t="s">
        <v>132</v>
      </c>
      <c r="C65" s="71" t="s">
        <v>164</v>
      </c>
      <c r="D65" s="72" t="s">
        <v>179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2">
        <v>0</v>
      </c>
      <c r="AI65" s="72">
        <v>0</v>
      </c>
      <c r="AJ65" s="72">
        <v>0</v>
      </c>
      <c r="AK65" s="72">
        <v>0</v>
      </c>
      <c r="AL65" s="72">
        <v>0</v>
      </c>
      <c r="AM65" s="72">
        <v>0</v>
      </c>
      <c r="AN65" s="35">
        <f t="shared" si="13"/>
        <v>0</v>
      </c>
      <c r="AO65" s="35">
        <f t="shared" si="13"/>
        <v>0</v>
      </c>
      <c r="AP65" s="35">
        <f t="shared" si="13"/>
        <v>0</v>
      </c>
      <c r="AQ65" s="35">
        <f t="shared" si="12"/>
        <v>0</v>
      </c>
      <c r="AR65" s="35">
        <f t="shared" si="12"/>
        <v>0</v>
      </c>
      <c r="AS65" s="35">
        <f t="shared" si="12"/>
        <v>0</v>
      </c>
      <c r="AT65" s="35">
        <f t="shared" si="12"/>
        <v>0</v>
      </c>
    </row>
    <row r="66" spans="1:46" ht="31.5">
      <c r="A66" s="34" t="s">
        <v>133</v>
      </c>
      <c r="B66" s="65" t="s">
        <v>134</v>
      </c>
      <c r="C66" s="71" t="s">
        <v>164</v>
      </c>
      <c r="D66" s="72" t="s">
        <v>179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0</v>
      </c>
      <c r="AJ66" s="72">
        <v>0</v>
      </c>
      <c r="AK66" s="72">
        <v>0</v>
      </c>
      <c r="AL66" s="72">
        <v>0</v>
      </c>
      <c r="AM66" s="72">
        <v>0</v>
      </c>
      <c r="AN66" s="35">
        <f t="shared" si="13"/>
        <v>0</v>
      </c>
      <c r="AO66" s="35">
        <f t="shared" si="13"/>
        <v>0</v>
      </c>
      <c r="AP66" s="35">
        <f t="shared" si="13"/>
        <v>0</v>
      </c>
      <c r="AQ66" s="35">
        <f t="shared" si="12"/>
        <v>0</v>
      </c>
      <c r="AR66" s="35">
        <f t="shared" si="12"/>
        <v>0</v>
      </c>
      <c r="AS66" s="35">
        <f t="shared" si="12"/>
        <v>0</v>
      </c>
      <c r="AT66" s="35">
        <f t="shared" si="12"/>
        <v>0</v>
      </c>
    </row>
    <row r="67" spans="1:46" ht="47.25">
      <c r="A67" s="34" t="s">
        <v>135</v>
      </c>
      <c r="B67" s="65" t="s">
        <v>136</v>
      </c>
      <c r="C67" s="71" t="s">
        <v>164</v>
      </c>
      <c r="D67" s="72" t="s">
        <v>179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72">
        <v>0</v>
      </c>
      <c r="AL67" s="72">
        <v>0</v>
      </c>
      <c r="AM67" s="72">
        <v>0</v>
      </c>
      <c r="AN67" s="35">
        <f t="shared" si="13"/>
        <v>0</v>
      </c>
      <c r="AO67" s="35">
        <f t="shared" si="13"/>
        <v>0</v>
      </c>
      <c r="AP67" s="35">
        <f t="shared" si="13"/>
        <v>0</v>
      </c>
      <c r="AQ67" s="35">
        <f t="shared" si="12"/>
        <v>0</v>
      </c>
      <c r="AR67" s="35">
        <f t="shared" si="12"/>
        <v>0</v>
      </c>
      <c r="AS67" s="35">
        <f t="shared" si="12"/>
        <v>0</v>
      </c>
      <c r="AT67" s="35">
        <f t="shared" si="12"/>
        <v>0</v>
      </c>
    </row>
    <row r="68" spans="1:46" ht="47.25">
      <c r="A68" s="34" t="s">
        <v>137</v>
      </c>
      <c r="B68" s="65" t="s">
        <v>138</v>
      </c>
      <c r="C68" s="71" t="s">
        <v>164</v>
      </c>
      <c r="D68" s="72" t="s">
        <v>179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0</v>
      </c>
      <c r="AM68" s="72">
        <v>0</v>
      </c>
      <c r="AN68" s="35">
        <f t="shared" si="13"/>
        <v>0</v>
      </c>
      <c r="AO68" s="35">
        <f t="shared" si="13"/>
        <v>0</v>
      </c>
      <c r="AP68" s="35">
        <f t="shared" si="13"/>
        <v>0</v>
      </c>
      <c r="AQ68" s="35">
        <f t="shared" si="12"/>
        <v>0</v>
      </c>
      <c r="AR68" s="35">
        <f t="shared" si="12"/>
        <v>0</v>
      </c>
      <c r="AS68" s="35">
        <f t="shared" si="12"/>
        <v>0</v>
      </c>
      <c r="AT68" s="35">
        <f t="shared" si="12"/>
        <v>0</v>
      </c>
    </row>
    <row r="69" spans="1:46" ht="47.25">
      <c r="A69" s="34" t="s">
        <v>139</v>
      </c>
      <c r="B69" s="65" t="s">
        <v>140</v>
      </c>
      <c r="C69" s="71" t="s">
        <v>164</v>
      </c>
      <c r="D69" s="72" t="s">
        <v>179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M69" s="72">
        <v>0</v>
      </c>
      <c r="AN69" s="35">
        <f t="shared" si="13"/>
        <v>0</v>
      </c>
      <c r="AO69" s="35">
        <f t="shared" si="13"/>
        <v>0</v>
      </c>
      <c r="AP69" s="35">
        <f t="shared" si="13"/>
        <v>0</v>
      </c>
      <c r="AQ69" s="35">
        <f t="shared" si="12"/>
        <v>0</v>
      </c>
      <c r="AR69" s="35">
        <f t="shared" si="12"/>
        <v>0</v>
      </c>
      <c r="AS69" s="35">
        <f t="shared" si="12"/>
        <v>0</v>
      </c>
      <c r="AT69" s="35">
        <f t="shared" si="12"/>
        <v>0</v>
      </c>
    </row>
    <row r="70" spans="1:46" ht="47.25">
      <c r="A70" s="34" t="s">
        <v>141</v>
      </c>
      <c r="B70" s="65" t="s">
        <v>142</v>
      </c>
      <c r="C70" s="71" t="s">
        <v>164</v>
      </c>
      <c r="D70" s="72" t="s">
        <v>179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0</v>
      </c>
      <c r="AM70" s="72">
        <v>0</v>
      </c>
      <c r="AN70" s="35">
        <f t="shared" si="13"/>
        <v>0</v>
      </c>
      <c r="AO70" s="35">
        <f t="shared" si="13"/>
        <v>0</v>
      </c>
      <c r="AP70" s="35">
        <f t="shared" si="13"/>
        <v>0</v>
      </c>
      <c r="AQ70" s="35">
        <f t="shared" si="12"/>
        <v>0</v>
      </c>
      <c r="AR70" s="35">
        <f t="shared" si="12"/>
        <v>0</v>
      </c>
      <c r="AS70" s="35">
        <f t="shared" si="12"/>
        <v>0</v>
      </c>
      <c r="AT70" s="35">
        <f t="shared" si="12"/>
        <v>0</v>
      </c>
    </row>
    <row r="71" spans="1:46" ht="47.25">
      <c r="A71" s="34" t="s">
        <v>143</v>
      </c>
      <c r="B71" s="65" t="s">
        <v>144</v>
      </c>
      <c r="C71" s="71" t="s">
        <v>164</v>
      </c>
      <c r="D71" s="72" t="s">
        <v>179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2">
        <v>0</v>
      </c>
      <c r="AI71" s="72">
        <v>0</v>
      </c>
      <c r="AJ71" s="72">
        <v>0</v>
      </c>
      <c r="AK71" s="72">
        <v>0</v>
      </c>
      <c r="AL71" s="72">
        <v>0</v>
      </c>
      <c r="AM71" s="72">
        <v>0</v>
      </c>
      <c r="AN71" s="35">
        <f t="shared" si="13"/>
        <v>0</v>
      </c>
      <c r="AO71" s="35">
        <f t="shared" si="13"/>
        <v>0</v>
      </c>
      <c r="AP71" s="35">
        <f t="shared" si="13"/>
        <v>0</v>
      </c>
      <c r="AQ71" s="35">
        <f t="shared" si="12"/>
        <v>0</v>
      </c>
      <c r="AR71" s="35">
        <f t="shared" si="12"/>
        <v>0</v>
      </c>
      <c r="AS71" s="35">
        <f t="shared" si="12"/>
        <v>0</v>
      </c>
      <c r="AT71" s="35">
        <f t="shared" si="12"/>
        <v>0</v>
      </c>
    </row>
    <row r="72" spans="1:46" ht="31.5">
      <c r="A72" s="34" t="s">
        <v>145</v>
      </c>
      <c r="B72" s="65" t="s">
        <v>146</v>
      </c>
      <c r="C72" s="71" t="s">
        <v>164</v>
      </c>
      <c r="D72" s="72" t="s">
        <v>179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  <c r="AJ72" s="72">
        <v>0</v>
      </c>
      <c r="AK72" s="72">
        <v>0</v>
      </c>
      <c r="AL72" s="72">
        <v>0</v>
      </c>
      <c r="AM72" s="72">
        <v>0</v>
      </c>
      <c r="AN72" s="35">
        <f t="shared" si="13"/>
        <v>0</v>
      </c>
      <c r="AO72" s="35">
        <f t="shared" si="13"/>
        <v>0</v>
      </c>
      <c r="AP72" s="35">
        <f t="shared" si="13"/>
        <v>0</v>
      </c>
      <c r="AQ72" s="35">
        <f t="shared" si="12"/>
        <v>0</v>
      </c>
      <c r="AR72" s="35">
        <f t="shared" si="12"/>
        <v>0</v>
      </c>
      <c r="AS72" s="35">
        <f t="shared" si="12"/>
        <v>0</v>
      </c>
      <c r="AT72" s="35">
        <f t="shared" si="12"/>
        <v>0</v>
      </c>
    </row>
    <row r="73" spans="1:46" ht="47.25">
      <c r="A73" s="34" t="s">
        <v>147</v>
      </c>
      <c r="B73" s="65" t="s">
        <v>148</v>
      </c>
      <c r="C73" s="71" t="s">
        <v>164</v>
      </c>
      <c r="D73" s="72" t="s">
        <v>179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2">
        <v>0</v>
      </c>
      <c r="AI73" s="72">
        <v>0</v>
      </c>
      <c r="AJ73" s="72">
        <v>0</v>
      </c>
      <c r="AK73" s="72">
        <v>0</v>
      </c>
      <c r="AL73" s="72">
        <v>0</v>
      </c>
      <c r="AM73" s="72">
        <v>0</v>
      </c>
      <c r="AN73" s="35">
        <f t="shared" si="13"/>
        <v>0</v>
      </c>
      <c r="AO73" s="35">
        <f t="shared" si="13"/>
        <v>0</v>
      </c>
      <c r="AP73" s="35">
        <f t="shared" si="13"/>
        <v>0</v>
      </c>
      <c r="AQ73" s="35">
        <f t="shared" si="12"/>
        <v>0</v>
      </c>
      <c r="AR73" s="35">
        <f t="shared" si="12"/>
        <v>0</v>
      </c>
      <c r="AS73" s="35">
        <f t="shared" si="12"/>
        <v>0</v>
      </c>
      <c r="AT73" s="35">
        <f t="shared" si="12"/>
        <v>0</v>
      </c>
    </row>
    <row r="74" spans="1:46" ht="63">
      <c r="A74" s="34" t="s">
        <v>149</v>
      </c>
      <c r="B74" s="65" t="s">
        <v>150</v>
      </c>
      <c r="C74" s="71" t="s">
        <v>164</v>
      </c>
      <c r="D74" s="72" t="s">
        <v>179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0</v>
      </c>
      <c r="AL74" s="72">
        <v>0</v>
      </c>
      <c r="AM74" s="72">
        <v>0</v>
      </c>
      <c r="AN74" s="35">
        <f t="shared" si="13"/>
        <v>0</v>
      </c>
      <c r="AO74" s="35">
        <f t="shared" si="13"/>
        <v>0</v>
      </c>
      <c r="AP74" s="35">
        <f t="shared" si="13"/>
        <v>0</v>
      </c>
      <c r="AQ74" s="35">
        <f t="shared" si="12"/>
        <v>0</v>
      </c>
      <c r="AR74" s="35">
        <f t="shared" si="12"/>
        <v>0</v>
      </c>
      <c r="AS74" s="35">
        <f t="shared" si="12"/>
        <v>0</v>
      </c>
      <c r="AT74" s="35">
        <f t="shared" si="12"/>
        <v>0</v>
      </c>
    </row>
    <row r="75" spans="1:46" ht="63">
      <c r="A75" s="34" t="s">
        <v>151</v>
      </c>
      <c r="B75" s="65" t="s">
        <v>152</v>
      </c>
      <c r="C75" s="71" t="s">
        <v>164</v>
      </c>
      <c r="D75" s="72" t="s">
        <v>179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0</v>
      </c>
      <c r="AK75" s="72">
        <v>0</v>
      </c>
      <c r="AL75" s="72">
        <v>0</v>
      </c>
      <c r="AM75" s="72">
        <v>0</v>
      </c>
      <c r="AN75" s="35">
        <f t="shared" si="13"/>
        <v>0</v>
      </c>
      <c r="AO75" s="35">
        <f t="shared" si="13"/>
        <v>0</v>
      </c>
      <c r="AP75" s="35">
        <f t="shared" si="13"/>
        <v>0</v>
      </c>
      <c r="AQ75" s="35">
        <f t="shared" si="12"/>
        <v>0</v>
      </c>
      <c r="AR75" s="35">
        <f t="shared" si="12"/>
        <v>0</v>
      </c>
      <c r="AS75" s="35">
        <f t="shared" si="12"/>
        <v>0</v>
      </c>
      <c r="AT75" s="35">
        <f t="shared" si="12"/>
        <v>0</v>
      </c>
    </row>
    <row r="76" spans="1:46" ht="47.25">
      <c r="A76" s="34" t="s">
        <v>153</v>
      </c>
      <c r="B76" s="65" t="s">
        <v>154</v>
      </c>
      <c r="C76" s="71" t="s">
        <v>164</v>
      </c>
      <c r="D76" s="72" t="s">
        <v>179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0</v>
      </c>
      <c r="AM76" s="72">
        <v>0</v>
      </c>
      <c r="AN76" s="35">
        <f t="shared" si="13"/>
        <v>0</v>
      </c>
      <c r="AO76" s="35">
        <f t="shared" si="13"/>
        <v>0</v>
      </c>
      <c r="AP76" s="35">
        <f t="shared" si="13"/>
        <v>0</v>
      </c>
      <c r="AQ76" s="35">
        <f t="shared" si="12"/>
        <v>0</v>
      </c>
      <c r="AR76" s="35">
        <f t="shared" si="12"/>
        <v>0</v>
      </c>
      <c r="AS76" s="35">
        <f t="shared" si="12"/>
        <v>0</v>
      </c>
      <c r="AT76" s="35">
        <f t="shared" si="12"/>
        <v>0</v>
      </c>
    </row>
    <row r="77" spans="1:46" ht="31.5">
      <c r="A77" s="34" t="s">
        <v>155</v>
      </c>
      <c r="B77" s="65" t="s">
        <v>156</v>
      </c>
      <c r="C77" s="71" t="s">
        <v>164</v>
      </c>
      <c r="D77" s="72" t="s">
        <v>179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72">
        <v>0</v>
      </c>
      <c r="AI77" s="72">
        <v>0</v>
      </c>
      <c r="AJ77" s="72">
        <v>0</v>
      </c>
      <c r="AK77" s="72">
        <v>0</v>
      </c>
      <c r="AL77" s="72">
        <v>0</v>
      </c>
      <c r="AM77" s="72">
        <v>0</v>
      </c>
      <c r="AN77" s="35">
        <f t="shared" si="13"/>
        <v>0</v>
      </c>
      <c r="AO77" s="35">
        <f t="shared" si="13"/>
        <v>0</v>
      </c>
      <c r="AP77" s="35">
        <f t="shared" si="13"/>
        <v>0</v>
      </c>
      <c r="AQ77" s="35">
        <f t="shared" si="12"/>
        <v>0</v>
      </c>
      <c r="AR77" s="35">
        <f t="shared" si="12"/>
        <v>0</v>
      </c>
      <c r="AS77" s="35">
        <f t="shared" si="12"/>
        <v>0</v>
      </c>
      <c r="AT77" s="35">
        <f t="shared" si="12"/>
        <v>0</v>
      </c>
    </row>
    <row r="78" spans="1:46" ht="47.25">
      <c r="A78" s="34" t="s">
        <v>157</v>
      </c>
      <c r="B78" s="65" t="s">
        <v>158</v>
      </c>
      <c r="C78" s="71" t="s">
        <v>164</v>
      </c>
      <c r="D78" s="72" t="s">
        <v>179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0</v>
      </c>
      <c r="AJ78" s="72">
        <v>0</v>
      </c>
      <c r="AK78" s="72">
        <v>0</v>
      </c>
      <c r="AL78" s="72">
        <v>0</v>
      </c>
      <c r="AM78" s="72">
        <v>0</v>
      </c>
      <c r="AN78" s="35">
        <f t="shared" si="13"/>
        <v>0</v>
      </c>
      <c r="AO78" s="35">
        <f t="shared" si="13"/>
        <v>0</v>
      </c>
      <c r="AP78" s="35">
        <f t="shared" si="13"/>
        <v>0</v>
      </c>
      <c r="AQ78" s="35">
        <f t="shared" si="12"/>
        <v>0</v>
      </c>
      <c r="AR78" s="35">
        <f t="shared" si="12"/>
        <v>0</v>
      </c>
      <c r="AS78" s="35">
        <f t="shared" si="12"/>
        <v>0</v>
      </c>
      <c r="AT78" s="35">
        <f t="shared" si="12"/>
        <v>0</v>
      </c>
    </row>
    <row r="79" spans="1:46" ht="31.5">
      <c r="A79" s="34" t="s">
        <v>159</v>
      </c>
      <c r="B79" s="65" t="s">
        <v>160</v>
      </c>
      <c r="C79" s="71" t="s">
        <v>164</v>
      </c>
      <c r="D79" s="72">
        <f>SUM(D80:D82)</f>
        <v>6.496</v>
      </c>
      <c r="E79" s="72">
        <f aca="true" t="shared" si="14" ref="E79:AM79">SUM(E80:E82)</f>
        <v>0</v>
      </c>
      <c r="F79" s="72">
        <f t="shared" si="14"/>
        <v>0</v>
      </c>
      <c r="G79" s="72">
        <f t="shared" si="14"/>
        <v>0</v>
      </c>
      <c r="H79" s="72">
        <f t="shared" si="14"/>
        <v>0</v>
      </c>
      <c r="I79" s="72">
        <f t="shared" si="14"/>
        <v>0</v>
      </c>
      <c r="J79" s="72">
        <f t="shared" si="14"/>
        <v>0</v>
      </c>
      <c r="K79" s="72">
        <f t="shared" si="14"/>
        <v>0</v>
      </c>
      <c r="L79" s="72">
        <f t="shared" si="14"/>
        <v>0</v>
      </c>
      <c r="M79" s="72">
        <f t="shared" si="14"/>
        <v>6.474360000000001</v>
      </c>
      <c r="N79" s="72">
        <f t="shared" si="14"/>
        <v>0</v>
      </c>
      <c r="O79" s="72">
        <f t="shared" si="14"/>
        <v>0</v>
      </c>
      <c r="P79" s="72">
        <f t="shared" si="14"/>
        <v>0</v>
      </c>
      <c r="Q79" s="72">
        <f t="shared" si="14"/>
        <v>0</v>
      </c>
      <c r="R79" s="72">
        <f t="shared" si="14"/>
        <v>7</v>
      </c>
      <c r="S79" s="72">
        <f t="shared" si="14"/>
        <v>0</v>
      </c>
      <c r="T79" s="72">
        <f t="shared" si="14"/>
        <v>0</v>
      </c>
      <c r="U79" s="72">
        <f t="shared" si="14"/>
        <v>0</v>
      </c>
      <c r="V79" s="72">
        <f t="shared" si="14"/>
        <v>0</v>
      </c>
      <c r="W79" s="72">
        <f t="shared" si="14"/>
        <v>0</v>
      </c>
      <c r="X79" s="72">
        <f t="shared" si="14"/>
        <v>0</v>
      </c>
      <c r="Y79" s="72">
        <f t="shared" si="14"/>
        <v>0</v>
      </c>
      <c r="Z79" s="72">
        <f t="shared" si="14"/>
        <v>0</v>
      </c>
      <c r="AA79" s="72">
        <f t="shared" si="14"/>
        <v>0</v>
      </c>
      <c r="AB79" s="72">
        <f t="shared" si="14"/>
        <v>0</v>
      </c>
      <c r="AC79" s="72">
        <f t="shared" si="14"/>
        <v>0</v>
      </c>
      <c r="AD79" s="72">
        <f t="shared" si="14"/>
        <v>0</v>
      </c>
      <c r="AE79" s="72">
        <f t="shared" si="14"/>
        <v>0</v>
      </c>
      <c r="AF79" s="72">
        <f t="shared" si="14"/>
        <v>0</v>
      </c>
      <c r="AG79" s="72">
        <f t="shared" si="14"/>
        <v>0</v>
      </c>
      <c r="AH79" s="72">
        <f t="shared" si="14"/>
        <v>0</v>
      </c>
      <c r="AI79" s="72">
        <f t="shared" si="14"/>
        <v>0</v>
      </c>
      <c r="AJ79" s="72">
        <f t="shared" si="14"/>
        <v>0</v>
      </c>
      <c r="AK79" s="72">
        <f t="shared" si="14"/>
        <v>0</v>
      </c>
      <c r="AL79" s="72">
        <f t="shared" si="14"/>
        <v>0</v>
      </c>
      <c r="AM79" s="72">
        <f t="shared" si="14"/>
        <v>0</v>
      </c>
      <c r="AN79" s="35">
        <f t="shared" si="13"/>
        <v>0</v>
      </c>
      <c r="AO79" s="35">
        <f t="shared" si="13"/>
        <v>6.474360000000001</v>
      </c>
      <c r="AP79" s="35">
        <f t="shared" si="13"/>
        <v>0</v>
      </c>
      <c r="AQ79" s="35">
        <f t="shared" si="12"/>
        <v>0</v>
      </c>
      <c r="AR79" s="35">
        <f t="shared" si="12"/>
        <v>0</v>
      </c>
      <c r="AS79" s="35">
        <f t="shared" si="12"/>
        <v>0</v>
      </c>
      <c r="AT79" s="35">
        <f t="shared" si="12"/>
        <v>7</v>
      </c>
    </row>
    <row r="80" spans="1:46" ht="47.25">
      <c r="A80" s="34" t="s">
        <v>159</v>
      </c>
      <c r="B80" s="67" t="s">
        <v>161</v>
      </c>
      <c r="C80" s="71" t="s">
        <v>176</v>
      </c>
      <c r="D80" s="72">
        <v>0.846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0.83777</v>
      </c>
      <c r="N80" s="72">
        <v>0</v>
      </c>
      <c r="O80" s="72">
        <v>0</v>
      </c>
      <c r="P80" s="72">
        <v>0</v>
      </c>
      <c r="Q80" s="72">
        <v>0</v>
      </c>
      <c r="R80" s="72">
        <v>1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2">
        <v>0</v>
      </c>
      <c r="AI80" s="72">
        <v>0</v>
      </c>
      <c r="AJ80" s="72">
        <v>0</v>
      </c>
      <c r="AK80" s="72">
        <v>0</v>
      </c>
      <c r="AL80" s="72">
        <v>0</v>
      </c>
      <c r="AM80" s="72">
        <v>0</v>
      </c>
      <c r="AN80" s="35">
        <f t="shared" si="13"/>
        <v>0</v>
      </c>
      <c r="AO80" s="35">
        <f t="shared" si="13"/>
        <v>0.83777</v>
      </c>
      <c r="AP80" s="35">
        <f t="shared" si="13"/>
        <v>0</v>
      </c>
      <c r="AQ80" s="35">
        <f t="shared" si="12"/>
        <v>0</v>
      </c>
      <c r="AR80" s="35">
        <f t="shared" si="12"/>
        <v>0</v>
      </c>
      <c r="AS80" s="35">
        <f t="shared" si="12"/>
        <v>0</v>
      </c>
      <c r="AT80" s="35">
        <f t="shared" si="12"/>
        <v>1</v>
      </c>
    </row>
    <row r="81" spans="1:46" ht="47.25">
      <c r="A81" s="34" t="s">
        <v>159</v>
      </c>
      <c r="B81" s="67" t="s">
        <v>162</v>
      </c>
      <c r="C81" s="71" t="s">
        <v>177</v>
      </c>
      <c r="D81" s="72">
        <v>1.303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1.28959</v>
      </c>
      <c r="N81" s="72">
        <v>0</v>
      </c>
      <c r="O81" s="72">
        <v>0</v>
      </c>
      <c r="P81" s="72">
        <v>0</v>
      </c>
      <c r="Q81" s="72">
        <v>0</v>
      </c>
      <c r="R81" s="72">
        <v>1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35">
        <f t="shared" si="13"/>
        <v>0</v>
      </c>
      <c r="AO81" s="35">
        <f t="shared" si="13"/>
        <v>1.28959</v>
      </c>
      <c r="AP81" s="35">
        <f t="shared" si="13"/>
        <v>0</v>
      </c>
      <c r="AQ81" s="35">
        <f t="shared" si="12"/>
        <v>0</v>
      </c>
      <c r="AR81" s="35">
        <f t="shared" si="12"/>
        <v>0</v>
      </c>
      <c r="AS81" s="35">
        <f t="shared" si="12"/>
        <v>0</v>
      </c>
      <c r="AT81" s="35">
        <f t="shared" si="12"/>
        <v>1</v>
      </c>
    </row>
    <row r="82" spans="1:46" ht="126">
      <c r="A82" s="34" t="s">
        <v>159</v>
      </c>
      <c r="B82" s="67" t="s">
        <v>163</v>
      </c>
      <c r="C82" s="71" t="s">
        <v>178</v>
      </c>
      <c r="D82" s="72">
        <v>4.347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4.347</v>
      </c>
      <c r="N82" s="72">
        <v>0</v>
      </c>
      <c r="O82" s="72">
        <v>0</v>
      </c>
      <c r="P82" s="72">
        <v>0</v>
      </c>
      <c r="Q82" s="72">
        <v>0</v>
      </c>
      <c r="R82" s="72">
        <v>5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0</v>
      </c>
      <c r="AM82" s="72">
        <v>0</v>
      </c>
      <c r="AN82" s="35">
        <f t="shared" si="13"/>
        <v>0</v>
      </c>
      <c r="AO82" s="35">
        <f t="shared" si="13"/>
        <v>4.347</v>
      </c>
      <c r="AP82" s="35">
        <f t="shared" si="13"/>
        <v>0</v>
      </c>
      <c r="AQ82" s="35">
        <f t="shared" si="12"/>
        <v>0</v>
      </c>
      <c r="AR82" s="35">
        <f t="shared" si="12"/>
        <v>0</v>
      </c>
      <c r="AS82" s="35">
        <f t="shared" si="12"/>
        <v>0</v>
      </c>
      <c r="AT82" s="35">
        <f t="shared" si="12"/>
        <v>5</v>
      </c>
    </row>
  </sheetData>
  <sheetProtection/>
  <mergeCells count="29">
    <mergeCell ref="AO13:AT13"/>
    <mergeCell ref="D13:D14"/>
    <mergeCell ref="F13:K13"/>
    <mergeCell ref="M13:R13"/>
    <mergeCell ref="T13:Y13"/>
    <mergeCell ref="AA13:AF13"/>
    <mergeCell ref="AH13:AM13"/>
    <mergeCell ref="E12:K12"/>
    <mergeCell ref="L12:R12"/>
    <mergeCell ref="S12:Y12"/>
    <mergeCell ref="Z12:AF12"/>
    <mergeCell ref="AG12:AM12"/>
    <mergeCell ref="AN12:AT12"/>
    <mergeCell ref="E11:K11"/>
    <mergeCell ref="L11:R11"/>
    <mergeCell ref="S11:Y11"/>
    <mergeCell ref="Z11:AF11"/>
    <mergeCell ref="AG11:AM11"/>
    <mergeCell ref="AN11:AT11"/>
    <mergeCell ref="A4:AT4"/>
    <mergeCell ref="A5:AT5"/>
    <mergeCell ref="A7:AT7"/>
    <mergeCell ref="A8:AT8"/>
    <mergeCell ref="A9:AT9"/>
    <mergeCell ref="A10:A14"/>
    <mergeCell ref="B10:B14"/>
    <mergeCell ref="C10:C14"/>
    <mergeCell ref="D10:D12"/>
    <mergeCell ref="E10:AT10"/>
  </mergeCells>
  <printOptions horizontalCentered="1"/>
  <pageMargins left="0.31496062992125984" right="0.31496062992125984" top="0.5511811023622047" bottom="0.5511811023622047" header="0.31496062992125984" footer="0.31496062992125984"/>
  <pageSetup fitToHeight="0" horizontalDpi="600" verticalDpi="600" orientation="landscape" paperSize="8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9"/>
  <sheetViews>
    <sheetView tabSelected="1" zoomScale="60" zoomScaleNormal="60" zoomScalePageLayoutView="0" workbookViewId="0" topLeftCell="A1">
      <selection activeCell="D20" sqref="D20"/>
    </sheetView>
  </sheetViews>
  <sheetFormatPr defaultColWidth="9.00390625" defaultRowHeight="12.75"/>
  <cols>
    <col min="1" max="1" width="13.25390625" style="1" customWidth="1"/>
    <col min="2" max="2" width="54.25390625" style="36" customWidth="1"/>
    <col min="3" max="3" width="25.375" style="1" customWidth="1"/>
    <col min="4" max="4" width="20.625" style="1" customWidth="1"/>
    <col min="5" max="5" width="7.00390625" style="1" customWidth="1"/>
    <col min="6" max="10" width="6.875" style="1" customWidth="1"/>
    <col min="11" max="11" width="20.625" style="1" customWidth="1"/>
    <col min="12" max="17" width="6.875" style="1" customWidth="1"/>
    <col min="18" max="18" width="20.625" style="1" customWidth="1"/>
    <col min="19" max="24" width="6.875" style="1" customWidth="1"/>
    <col min="25" max="25" width="20.625" style="1" customWidth="1"/>
    <col min="26" max="31" width="6.875" style="1" customWidth="1"/>
    <col min="32" max="32" width="20.625" style="1" customWidth="1"/>
    <col min="33" max="38" width="6.875" style="1" customWidth="1"/>
    <col min="39" max="39" width="4.00390625" style="1" customWidth="1"/>
    <col min="40" max="40" width="6.625" style="1" customWidth="1"/>
    <col min="41" max="41" width="18.375" style="1" customWidth="1"/>
    <col min="42" max="16384" width="9.125" style="1" customWidth="1"/>
  </cols>
  <sheetData>
    <row r="1" ht="15.75">
      <c r="AL1" s="61" t="s">
        <v>498</v>
      </c>
    </row>
    <row r="2" ht="15.75">
      <c r="AL2" s="62" t="s">
        <v>488</v>
      </c>
    </row>
    <row r="3" ht="15.75">
      <c r="AL3" s="62" t="s">
        <v>489</v>
      </c>
    </row>
    <row r="4" spans="1:38" ht="15.75">
      <c r="A4" s="111" t="s">
        <v>262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38" ht="15.75">
      <c r="A5" s="110" t="s">
        <v>487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</row>
    <row r="6" spans="1:38" ht="15.75">
      <c r="A6" s="48"/>
      <c r="B6" s="64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41" ht="15.75">
      <c r="A7" s="102" t="s">
        <v>180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73"/>
      <c r="AN7" s="73"/>
      <c r="AO7" s="73"/>
    </row>
    <row r="8" spans="1:41" ht="15.75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4"/>
      <c r="AN8" s="14"/>
      <c r="AO8" s="14"/>
    </row>
    <row r="9" spans="1:41" ht="15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74"/>
      <c r="AN9" s="74"/>
      <c r="AO9" s="74"/>
    </row>
    <row r="10" spans="1:41" ht="29.25" customHeight="1">
      <c r="A10" s="113" t="s">
        <v>3</v>
      </c>
      <c r="B10" s="122" t="s">
        <v>182</v>
      </c>
      <c r="C10" s="122" t="s">
        <v>486</v>
      </c>
      <c r="D10" s="123" t="s">
        <v>322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37"/>
      <c r="AN10" s="37"/>
      <c r="AO10" s="37"/>
    </row>
    <row r="11" spans="1:41" ht="43.5" customHeight="1">
      <c r="A11" s="114"/>
      <c r="B11" s="122"/>
      <c r="C11" s="122"/>
      <c r="D11" s="123" t="s">
        <v>323</v>
      </c>
      <c r="E11" s="123"/>
      <c r="F11" s="123"/>
      <c r="G11" s="123"/>
      <c r="H11" s="123"/>
      <c r="I11" s="123"/>
      <c r="J11" s="123"/>
      <c r="K11" s="123" t="s">
        <v>324</v>
      </c>
      <c r="L11" s="123"/>
      <c r="M11" s="123"/>
      <c r="N11" s="123"/>
      <c r="O11" s="123"/>
      <c r="P11" s="123"/>
      <c r="Q11" s="123"/>
      <c r="R11" s="123" t="s">
        <v>325</v>
      </c>
      <c r="S11" s="123"/>
      <c r="T11" s="123"/>
      <c r="U11" s="123"/>
      <c r="V11" s="123"/>
      <c r="W11" s="123"/>
      <c r="X11" s="123"/>
      <c r="Y11" s="123" t="s">
        <v>326</v>
      </c>
      <c r="Z11" s="123"/>
      <c r="AA11" s="123"/>
      <c r="AB11" s="123"/>
      <c r="AC11" s="123"/>
      <c r="AD11" s="123"/>
      <c r="AE11" s="123"/>
      <c r="AF11" s="122" t="s">
        <v>327</v>
      </c>
      <c r="AG11" s="122"/>
      <c r="AH11" s="122"/>
      <c r="AI11" s="122"/>
      <c r="AJ11" s="122"/>
      <c r="AK11" s="122"/>
      <c r="AL11" s="122"/>
      <c r="AM11" s="37"/>
      <c r="AN11" s="37"/>
      <c r="AO11" s="37"/>
    </row>
    <row r="12" spans="1:38" ht="43.5" customHeight="1">
      <c r="A12" s="114"/>
      <c r="B12" s="122"/>
      <c r="C12" s="122"/>
      <c r="D12" s="57" t="s">
        <v>272</v>
      </c>
      <c r="E12" s="123" t="s">
        <v>273</v>
      </c>
      <c r="F12" s="123"/>
      <c r="G12" s="123"/>
      <c r="H12" s="123"/>
      <c r="I12" s="123"/>
      <c r="J12" s="123"/>
      <c r="K12" s="57" t="s">
        <v>272</v>
      </c>
      <c r="L12" s="123" t="s">
        <v>273</v>
      </c>
      <c r="M12" s="123"/>
      <c r="N12" s="123"/>
      <c r="O12" s="123"/>
      <c r="P12" s="123"/>
      <c r="Q12" s="123"/>
      <c r="R12" s="57" t="s">
        <v>272</v>
      </c>
      <c r="S12" s="123" t="s">
        <v>273</v>
      </c>
      <c r="T12" s="123"/>
      <c r="U12" s="123"/>
      <c r="V12" s="123"/>
      <c r="W12" s="123"/>
      <c r="X12" s="123"/>
      <c r="Y12" s="57" t="s">
        <v>272</v>
      </c>
      <c r="Z12" s="123" t="s">
        <v>273</v>
      </c>
      <c r="AA12" s="123"/>
      <c r="AB12" s="123"/>
      <c r="AC12" s="123"/>
      <c r="AD12" s="123"/>
      <c r="AE12" s="123"/>
      <c r="AF12" s="57" t="s">
        <v>272</v>
      </c>
      <c r="AG12" s="123" t="s">
        <v>273</v>
      </c>
      <c r="AH12" s="123"/>
      <c r="AI12" s="123"/>
      <c r="AJ12" s="123"/>
      <c r="AK12" s="123"/>
      <c r="AL12" s="123"/>
    </row>
    <row r="13" spans="1:38" ht="87.75" customHeight="1">
      <c r="A13" s="115"/>
      <c r="B13" s="122"/>
      <c r="C13" s="122"/>
      <c r="D13" s="3" t="s">
        <v>274</v>
      </c>
      <c r="E13" s="3" t="s">
        <v>274</v>
      </c>
      <c r="F13" s="38" t="s">
        <v>275</v>
      </c>
      <c r="G13" s="38" t="s">
        <v>276</v>
      </c>
      <c r="H13" s="38" t="s">
        <v>277</v>
      </c>
      <c r="I13" s="38" t="s">
        <v>278</v>
      </c>
      <c r="J13" s="38" t="s">
        <v>279</v>
      </c>
      <c r="K13" s="3" t="s">
        <v>274</v>
      </c>
      <c r="L13" s="3" t="s">
        <v>274</v>
      </c>
      <c r="M13" s="38" t="s">
        <v>275</v>
      </c>
      <c r="N13" s="38" t="s">
        <v>276</v>
      </c>
      <c r="O13" s="38" t="s">
        <v>277</v>
      </c>
      <c r="P13" s="38" t="s">
        <v>278</v>
      </c>
      <c r="Q13" s="38" t="s">
        <v>279</v>
      </c>
      <c r="R13" s="3" t="s">
        <v>274</v>
      </c>
      <c r="S13" s="3" t="s">
        <v>274</v>
      </c>
      <c r="T13" s="38" t="s">
        <v>275</v>
      </c>
      <c r="U13" s="38" t="s">
        <v>276</v>
      </c>
      <c r="V13" s="38" t="s">
        <v>277</v>
      </c>
      <c r="W13" s="38" t="s">
        <v>278</v>
      </c>
      <c r="X13" s="38" t="s">
        <v>279</v>
      </c>
      <c r="Y13" s="3" t="s">
        <v>274</v>
      </c>
      <c r="Z13" s="3" t="s">
        <v>274</v>
      </c>
      <c r="AA13" s="38" t="s">
        <v>275</v>
      </c>
      <c r="AB13" s="38" t="s">
        <v>276</v>
      </c>
      <c r="AC13" s="38" t="s">
        <v>277</v>
      </c>
      <c r="AD13" s="38" t="s">
        <v>278</v>
      </c>
      <c r="AE13" s="38" t="s">
        <v>279</v>
      </c>
      <c r="AF13" s="3" t="s">
        <v>274</v>
      </c>
      <c r="AG13" s="3" t="s">
        <v>274</v>
      </c>
      <c r="AH13" s="38" t="s">
        <v>275</v>
      </c>
      <c r="AI13" s="38" t="s">
        <v>276</v>
      </c>
      <c r="AJ13" s="38" t="s">
        <v>277</v>
      </c>
      <c r="AK13" s="38" t="s">
        <v>278</v>
      </c>
      <c r="AL13" s="38" t="s">
        <v>279</v>
      </c>
    </row>
    <row r="14" spans="1:38" ht="15.75">
      <c r="A14" s="58">
        <v>1</v>
      </c>
      <c r="B14" s="58">
        <v>2</v>
      </c>
      <c r="C14" s="58">
        <v>3</v>
      </c>
      <c r="D14" s="33" t="s">
        <v>328</v>
      </c>
      <c r="E14" s="33" t="s">
        <v>329</v>
      </c>
      <c r="F14" s="33" t="s">
        <v>330</v>
      </c>
      <c r="G14" s="33" t="s">
        <v>331</v>
      </c>
      <c r="H14" s="33" t="s">
        <v>332</v>
      </c>
      <c r="I14" s="33" t="s">
        <v>333</v>
      </c>
      <c r="J14" s="33" t="s">
        <v>334</v>
      </c>
      <c r="K14" s="33" t="s">
        <v>335</v>
      </c>
      <c r="L14" s="33" t="s">
        <v>336</v>
      </c>
      <c r="M14" s="33" t="s">
        <v>337</v>
      </c>
      <c r="N14" s="33" t="s">
        <v>338</v>
      </c>
      <c r="O14" s="33" t="s">
        <v>339</v>
      </c>
      <c r="P14" s="33" t="s">
        <v>340</v>
      </c>
      <c r="Q14" s="33" t="s">
        <v>341</v>
      </c>
      <c r="R14" s="33" t="s">
        <v>342</v>
      </c>
      <c r="S14" s="33" t="s">
        <v>343</v>
      </c>
      <c r="T14" s="33" t="s">
        <v>344</v>
      </c>
      <c r="U14" s="33" t="s">
        <v>345</v>
      </c>
      <c r="V14" s="33" t="s">
        <v>346</v>
      </c>
      <c r="W14" s="33" t="s">
        <v>347</v>
      </c>
      <c r="X14" s="33" t="s">
        <v>348</v>
      </c>
      <c r="Y14" s="33" t="s">
        <v>349</v>
      </c>
      <c r="Z14" s="33" t="s">
        <v>350</v>
      </c>
      <c r="AA14" s="33" t="s">
        <v>351</v>
      </c>
      <c r="AB14" s="33" t="s">
        <v>352</v>
      </c>
      <c r="AC14" s="33" t="s">
        <v>353</v>
      </c>
      <c r="AD14" s="33" t="s">
        <v>354</v>
      </c>
      <c r="AE14" s="33" t="s">
        <v>355</v>
      </c>
      <c r="AF14" s="33" t="s">
        <v>356</v>
      </c>
      <c r="AG14" s="33" t="s">
        <v>357</v>
      </c>
      <c r="AH14" s="33" t="s">
        <v>358</v>
      </c>
      <c r="AI14" s="33" t="s">
        <v>359</v>
      </c>
      <c r="AJ14" s="33" t="s">
        <v>360</v>
      </c>
      <c r="AK14" s="33" t="s">
        <v>361</v>
      </c>
      <c r="AL14" s="33" t="s">
        <v>362</v>
      </c>
    </row>
    <row r="15" spans="1:38" ht="31.5">
      <c r="A15" s="10" t="s">
        <v>53</v>
      </c>
      <c r="B15" s="67" t="s">
        <v>54</v>
      </c>
      <c r="C15" s="26" t="s">
        <v>164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f aca="true" t="shared" si="0" ref="Z15:AL15">SUM(Z17,Z21)</f>
        <v>5.477</v>
      </c>
      <c r="AA15" s="11">
        <f t="shared" si="0"/>
        <v>4</v>
      </c>
      <c r="AB15" s="11">
        <f t="shared" si="0"/>
        <v>0</v>
      </c>
      <c r="AC15" s="11">
        <f t="shared" si="0"/>
        <v>1.1</v>
      </c>
      <c r="AD15" s="11">
        <f t="shared" si="0"/>
        <v>0</v>
      </c>
      <c r="AE15" s="11">
        <f t="shared" si="0"/>
        <v>0</v>
      </c>
      <c r="AF15" s="11">
        <f t="shared" si="0"/>
        <v>0</v>
      </c>
      <c r="AG15" s="11">
        <f t="shared" si="0"/>
        <v>5.477</v>
      </c>
      <c r="AH15" s="11">
        <f t="shared" si="0"/>
        <v>4</v>
      </c>
      <c r="AI15" s="11">
        <f t="shared" si="0"/>
        <v>0</v>
      </c>
      <c r="AJ15" s="11">
        <f t="shared" si="0"/>
        <v>1.1</v>
      </c>
      <c r="AK15" s="11">
        <f t="shared" si="0"/>
        <v>0</v>
      </c>
      <c r="AL15" s="11">
        <f t="shared" si="0"/>
        <v>0</v>
      </c>
    </row>
    <row r="16" spans="1:38" ht="15.75">
      <c r="A16" s="10" t="s">
        <v>55</v>
      </c>
      <c r="B16" s="67" t="s">
        <v>56</v>
      </c>
      <c r="C16" s="26" t="s">
        <v>164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</row>
    <row r="17" spans="1:38" ht="31.5">
      <c r="A17" s="10" t="s">
        <v>57</v>
      </c>
      <c r="B17" s="67" t="s">
        <v>58</v>
      </c>
      <c r="C17" s="26" t="s">
        <v>164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f aca="true" t="shared" si="1" ref="Z17:AL17">Z43</f>
        <v>5.477</v>
      </c>
      <c r="AA17" s="11">
        <f t="shared" si="1"/>
        <v>4</v>
      </c>
      <c r="AB17" s="11">
        <f t="shared" si="1"/>
        <v>0</v>
      </c>
      <c r="AC17" s="11">
        <f t="shared" si="1"/>
        <v>1.1</v>
      </c>
      <c r="AD17" s="11">
        <f t="shared" si="1"/>
        <v>0</v>
      </c>
      <c r="AE17" s="11">
        <f t="shared" si="1"/>
        <v>0</v>
      </c>
      <c r="AF17" s="11">
        <f t="shared" si="1"/>
        <v>0</v>
      </c>
      <c r="AG17" s="11">
        <f t="shared" si="1"/>
        <v>5.477</v>
      </c>
      <c r="AH17" s="11">
        <f t="shared" si="1"/>
        <v>4</v>
      </c>
      <c r="AI17" s="11">
        <f t="shared" si="1"/>
        <v>0</v>
      </c>
      <c r="AJ17" s="11">
        <f t="shared" si="1"/>
        <v>1.1</v>
      </c>
      <c r="AK17" s="11">
        <f t="shared" si="1"/>
        <v>0</v>
      </c>
      <c r="AL17" s="11">
        <f t="shared" si="1"/>
        <v>0</v>
      </c>
    </row>
    <row r="18" spans="1:38" ht="47.25">
      <c r="A18" s="10" t="s">
        <v>59</v>
      </c>
      <c r="B18" s="67" t="s">
        <v>60</v>
      </c>
      <c r="C18" s="26" t="s">
        <v>164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</row>
    <row r="19" spans="1:38" ht="31.5">
      <c r="A19" s="10" t="s">
        <v>61</v>
      </c>
      <c r="B19" s="67" t="s">
        <v>62</v>
      </c>
      <c r="C19" s="26" t="s">
        <v>164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</row>
    <row r="20" spans="1:38" ht="31.5">
      <c r="A20" s="10" t="s">
        <v>63</v>
      </c>
      <c r="B20" s="67" t="s">
        <v>64</v>
      </c>
      <c r="C20" s="26" t="s">
        <v>164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</row>
    <row r="21" spans="1:38" ht="15.75">
      <c r="A21" s="10" t="s">
        <v>65</v>
      </c>
      <c r="B21" s="67" t="s">
        <v>66</v>
      </c>
      <c r="C21" s="26" t="s">
        <v>164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f aca="true" t="shared" si="2" ref="Z21:AL21">Z78</f>
        <v>0</v>
      </c>
      <c r="AA21" s="11">
        <f t="shared" si="2"/>
        <v>0</v>
      </c>
      <c r="AB21" s="11">
        <f t="shared" si="2"/>
        <v>0</v>
      </c>
      <c r="AC21" s="11">
        <f t="shared" si="2"/>
        <v>0</v>
      </c>
      <c r="AD21" s="11">
        <f t="shared" si="2"/>
        <v>0</v>
      </c>
      <c r="AE21" s="11">
        <f t="shared" si="2"/>
        <v>0</v>
      </c>
      <c r="AF21" s="11">
        <f t="shared" si="2"/>
        <v>0</v>
      </c>
      <c r="AG21" s="11">
        <f t="shared" si="2"/>
        <v>0</v>
      </c>
      <c r="AH21" s="11">
        <f t="shared" si="2"/>
        <v>0</v>
      </c>
      <c r="AI21" s="11">
        <f t="shared" si="2"/>
        <v>0</v>
      </c>
      <c r="AJ21" s="11">
        <f t="shared" si="2"/>
        <v>0</v>
      </c>
      <c r="AK21" s="11">
        <f t="shared" si="2"/>
        <v>0</v>
      </c>
      <c r="AL21" s="11">
        <f t="shared" si="2"/>
        <v>0</v>
      </c>
    </row>
    <row r="22" spans="1:38" ht="15.75">
      <c r="A22" s="10" t="s">
        <v>67</v>
      </c>
      <c r="B22" s="67" t="s">
        <v>68</v>
      </c>
      <c r="C22" s="2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31.5">
      <c r="A23" s="10" t="s">
        <v>69</v>
      </c>
      <c r="B23" s="67" t="s">
        <v>70</v>
      </c>
      <c r="C23" s="26" t="s">
        <v>164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</row>
    <row r="24" spans="1:38" ht="47.25">
      <c r="A24" s="10" t="s">
        <v>71</v>
      </c>
      <c r="B24" s="67" t="s">
        <v>72</v>
      </c>
      <c r="C24" s="26" t="s">
        <v>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</row>
    <row r="25" spans="1:38" ht="63">
      <c r="A25" s="10" t="s">
        <v>73</v>
      </c>
      <c r="B25" s="67" t="s">
        <v>74</v>
      </c>
      <c r="C25" s="26" t="s">
        <v>164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</row>
    <row r="26" spans="1:38" ht="63">
      <c r="A26" s="10" t="s">
        <v>75</v>
      </c>
      <c r="B26" s="67" t="s">
        <v>76</v>
      </c>
      <c r="C26" s="26" t="s">
        <v>164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</row>
    <row r="27" spans="1:38" ht="47.25">
      <c r="A27" s="10" t="s">
        <v>77</v>
      </c>
      <c r="B27" s="67" t="s">
        <v>78</v>
      </c>
      <c r="C27" s="26" t="s">
        <v>164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</row>
    <row r="28" spans="1:38" ht="31.5">
      <c r="A28" s="10" t="s">
        <v>79</v>
      </c>
      <c r="B28" s="67" t="s">
        <v>80</v>
      </c>
      <c r="C28" s="26" t="s">
        <v>164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</row>
    <row r="29" spans="1:38" ht="63">
      <c r="A29" s="10" t="s">
        <v>81</v>
      </c>
      <c r="B29" s="67" t="s">
        <v>82</v>
      </c>
      <c r="C29" s="26" t="s">
        <v>164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</row>
    <row r="30" spans="1:38" ht="47.25">
      <c r="A30" s="10" t="s">
        <v>83</v>
      </c>
      <c r="B30" s="67" t="s">
        <v>84</v>
      </c>
      <c r="C30" s="26" t="s">
        <v>164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</row>
    <row r="31" spans="1:38" ht="47.25">
      <c r="A31" s="10" t="s">
        <v>85</v>
      </c>
      <c r="B31" s="67" t="s">
        <v>86</v>
      </c>
      <c r="C31" s="26" t="s">
        <v>164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</row>
    <row r="32" spans="1:38" ht="31.5">
      <c r="A32" s="10" t="s">
        <v>87</v>
      </c>
      <c r="B32" s="67" t="s">
        <v>88</v>
      </c>
      <c r="C32" s="26" t="s">
        <v>164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</row>
    <row r="33" spans="1:38" ht="94.5">
      <c r="A33" s="10" t="s">
        <v>87</v>
      </c>
      <c r="B33" s="67" t="s">
        <v>89</v>
      </c>
      <c r="C33" s="26" t="s">
        <v>164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</row>
    <row r="34" spans="1:38" ht="78.75">
      <c r="A34" s="10" t="s">
        <v>87</v>
      </c>
      <c r="B34" s="67" t="s">
        <v>90</v>
      </c>
      <c r="C34" s="26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</row>
    <row r="35" spans="1:38" ht="94.5">
      <c r="A35" s="10" t="s">
        <v>87</v>
      </c>
      <c r="B35" s="67" t="s">
        <v>91</v>
      </c>
      <c r="C35" s="26" t="s">
        <v>164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</row>
    <row r="36" spans="1:38" ht="31.5">
      <c r="A36" s="10" t="s">
        <v>92</v>
      </c>
      <c r="B36" s="67" t="s">
        <v>88</v>
      </c>
      <c r="C36" s="26" t="s">
        <v>164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</row>
    <row r="37" spans="1:38" ht="94.5">
      <c r="A37" s="10" t="s">
        <v>92</v>
      </c>
      <c r="B37" s="67" t="s">
        <v>89</v>
      </c>
      <c r="C37" s="26" t="s">
        <v>164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</row>
    <row r="38" spans="1:38" ht="78.75">
      <c r="A38" s="10" t="s">
        <v>92</v>
      </c>
      <c r="B38" s="67" t="s">
        <v>90</v>
      </c>
      <c r="C38" s="26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</row>
    <row r="39" spans="1:38" ht="94.5">
      <c r="A39" s="10" t="s">
        <v>92</v>
      </c>
      <c r="B39" s="67" t="s">
        <v>93</v>
      </c>
      <c r="C39" s="26" t="s">
        <v>164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</row>
    <row r="40" spans="1:38" ht="78.75">
      <c r="A40" s="10" t="s">
        <v>94</v>
      </c>
      <c r="B40" s="67" t="s">
        <v>95</v>
      </c>
      <c r="C40" s="26" t="s">
        <v>164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</row>
    <row r="41" spans="1:38" ht="63">
      <c r="A41" s="10" t="s">
        <v>96</v>
      </c>
      <c r="B41" s="67" t="s">
        <v>97</v>
      </c>
      <c r="C41" s="26" t="s">
        <v>164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</row>
    <row r="42" spans="1:38" ht="78.75">
      <c r="A42" s="10" t="s">
        <v>98</v>
      </c>
      <c r="B42" s="67" t="s">
        <v>99</v>
      </c>
      <c r="C42" s="26" t="s">
        <v>164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</row>
    <row r="43" spans="1:38" ht="31.5">
      <c r="A43" s="10" t="s">
        <v>100</v>
      </c>
      <c r="B43" s="67" t="s">
        <v>101</v>
      </c>
      <c r="C43" s="26" t="s">
        <v>164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f aca="true" t="shared" si="3" ref="Z43:AL43">SUM(Z44,Z52)</f>
        <v>5.477</v>
      </c>
      <c r="AA43" s="11">
        <f t="shared" si="3"/>
        <v>4</v>
      </c>
      <c r="AB43" s="11">
        <f t="shared" si="3"/>
        <v>0</v>
      </c>
      <c r="AC43" s="11">
        <f t="shared" si="3"/>
        <v>1.1</v>
      </c>
      <c r="AD43" s="11">
        <f t="shared" si="3"/>
        <v>0</v>
      </c>
      <c r="AE43" s="11">
        <f t="shared" si="3"/>
        <v>0</v>
      </c>
      <c r="AF43" s="11">
        <f t="shared" si="3"/>
        <v>0</v>
      </c>
      <c r="AG43" s="11">
        <f t="shared" si="3"/>
        <v>5.477</v>
      </c>
      <c r="AH43" s="11">
        <f t="shared" si="3"/>
        <v>4</v>
      </c>
      <c r="AI43" s="11">
        <f t="shared" si="3"/>
        <v>0</v>
      </c>
      <c r="AJ43" s="11">
        <f t="shared" si="3"/>
        <v>1.1</v>
      </c>
      <c r="AK43" s="11">
        <f t="shared" si="3"/>
        <v>0</v>
      </c>
      <c r="AL43" s="11">
        <f t="shared" si="3"/>
        <v>0</v>
      </c>
    </row>
    <row r="44" spans="1:38" ht="63">
      <c r="A44" s="10" t="s">
        <v>102</v>
      </c>
      <c r="B44" s="67" t="s">
        <v>103</v>
      </c>
      <c r="C44" s="26" t="s">
        <v>164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f aca="true" t="shared" si="4" ref="Z44:AL44">SUM(Z45,Z50)</f>
        <v>1.72</v>
      </c>
      <c r="AA44" s="11">
        <f t="shared" si="4"/>
        <v>4</v>
      </c>
      <c r="AB44" s="11">
        <f t="shared" si="4"/>
        <v>0</v>
      </c>
      <c r="AC44" s="11">
        <f t="shared" si="4"/>
        <v>0</v>
      </c>
      <c r="AD44" s="11">
        <f t="shared" si="4"/>
        <v>0</v>
      </c>
      <c r="AE44" s="11">
        <f t="shared" si="4"/>
        <v>0</v>
      </c>
      <c r="AF44" s="11">
        <f t="shared" si="4"/>
        <v>0</v>
      </c>
      <c r="AG44" s="11">
        <f t="shared" si="4"/>
        <v>1.72</v>
      </c>
      <c r="AH44" s="11">
        <f t="shared" si="4"/>
        <v>4</v>
      </c>
      <c r="AI44" s="11">
        <f t="shared" si="4"/>
        <v>0</v>
      </c>
      <c r="AJ44" s="11">
        <f t="shared" si="4"/>
        <v>0</v>
      </c>
      <c r="AK44" s="11">
        <f t="shared" si="4"/>
        <v>0</v>
      </c>
      <c r="AL44" s="11">
        <f t="shared" si="4"/>
        <v>0</v>
      </c>
    </row>
    <row r="45" spans="1:38" ht="31.5">
      <c r="A45" s="10" t="s">
        <v>104</v>
      </c>
      <c r="B45" s="67" t="s">
        <v>105</v>
      </c>
      <c r="C45" s="26" t="s">
        <v>164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f aca="true" t="shared" si="5" ref="Z45:AF45">SUM(Z46:Z49)</f>
        <v>0</v>
      </c>
      <c r="AA45" s="11">
        <f t="shared" si="5"/>
        <v>0</v>
      </c>
      <c r="AB45" s="11">
        <f t="shared" si="5"/>
        <v>0</v>
      </c>
      <c r="AC45" s="11">
        <f t="shared" si="5"/>
        <v>0</v>
      </c>
      <c r="AD45" s="11">
        <f t="shared" si="5"/>
        <v>0</v>
      </c>
      <c r="AE45" s="11">
        <f t="shared" si="5"/>
        <v>0</v>
      </c>
      <c r="AF45" s="11">
        <f t="shared" si="5"/>
        <v>0</v>
      </c>
      <c r="AG45" s="11">
        <v>0</v>
      </c>
      <c r="AH45" s="11">
        <v>0</v>
      </c>
      <c r="AI45" s="11">
        <f>SUM(AI46:AI49)</f>
        <v>0</v>
      </c>
      <c r="AJ45" s="11">
        <v>0</v>
      </c>
      <c r="AK45" s="11">
        <f aca="true" t="shared" si="6" ref="AK45:AL48">SUM(AK46:AK49)</f>
        <v>0</v>
      </c>
      <c r="AL45" s="11">
        <f t="shared" si="6"/>
        <v>0</v>
      </c>
    </row>
    <row r="46" spans="1:38" ht="94.5">
      <c r="A46" s="10" t="s">
        <v>104</v>
      </c>
      <c r="B46" s="67" t="s">
        <v>106</v>
      </c>
      <c r="C46" s="26" t="s">
        <v>165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f>SUM(AB47:AB50)</f>
        <v>0</v>
      </c>
      <c r="AC46" s="11">
        <f>SUM(AC47:AC50)</f>
        <v>0</v>
      </c>
      <c r="AD46" s="11">
        <f>SUM(AD47:AD50)</f>
        <v>0</v>
      </c>
      <c r="AE46" s="11">
        <f>SUM(AE47:AE50)</f>
        <v>0</v>
      </c>
      <c r="AF46" s="11">
        <f>SUM(AF47:AF50)</f>
        <v>0</v>
      </c>
      <c r="AG46" s="11">
        <v>0</v>
      </c>
      <c r="AH46" s="11">
        <v>0</v>
      </c>
      <c r="AI46" s="11">
        <f>SUM(AI47:AI50)</f>
        <v>0</v>
      </c>
      <c r="AJ46" s="11">
        <f>SUM(AJ47:AJ50)</f>
        <v>0</v>
      </c>
      <c r="AK46" s="11">
        <f t="shared" si="6"/>
        <v>0</v>
      </c>
      <c r="AL46" s="11">
        <f t="shared" si="6"/>
        <v>0</v>
      </c>
    </row>
    <row r="47" spans="1:38" ht="78.75">
      <c r="A47" s="10" t="s">
        <v>104</v>
      </c>
      <c r="B47" s="67" t="s">
        <v>107</v>
      </c>
      <c r="C47" s="26" t="s">
        <v>166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f>SUM(AB48:AB51)</f>
        <v>0</v>
      </c>
      <c r="AC47" s="11">
        <v>0</v>
      </c>
      <c r="AD47" s="11">
        <f>SUM(AD48:AD51)</f>
        <v>0</v>
      </c>
      <c r="AE47" s="11">
        <f>SUM(AE48:AE51)</f>
        <v>0</v>
      </c>
      <c r="AF47" s="11">
        <f>SUM(AF48:AF51)</f>
        <v>0</v>
      </c>
      <c r="AG47" s="11">
        <v>0</v>
      </c>
      <c r="AH47" s="11">
        <v>0</v>
      </c>
      <c r="AI47" s="11">
        <f>SUM(AI48:AI51)</f>
        <v>0</v>
      </c>
      <c r="AJ47" s="11">
        <v>0</v>
      </c>
      <c r="AK47" s="11">
        <f t="shared" si="6"/>
        <v>0</v>
      </c>
      <c r="AL47" s="11">
        <f t="shared" si="6"/>
        <v>0</v>
      </c>
    </row>
    <row r="48" spans="1:38" ht="110.25">
      <c r="A48" s="10" t="s">
        <v>104</v>
      </c>
      <c r="B48" s="67" t="s">
        <v>108</v>
      </c>
      <c r="C48" s="26" t="s">
        <v>167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f>SUM(AB49:AB52)</f>
        <v>0</v>
      </c>
      <c r="AC48" s="11">
        <v>0</v>
      </c>
      <c r="AD48" s="11">
        <f>SUM(AD49:AD52)</f>
        <v>0</v>
      </c>
      <c r="AE48" s="11">
        <f>SUM(AE49:AE52)</f>
        <v>0</v>
      </c>
      <c r="AF48" s="11">
        <v>0</v>
      </c>
      <c r="AG48" s="11">
        <v>0</v>
      </c>
      <c r="AH48" s="11">
        <v>0</v>
      </c>
      <c r="AI48" s="11">
        <f>SUM(AI49:AI52)</f>
        <v>0</v>
      </c>
      <c r="AJ48" s="11">
        <v>0</v>
      </c>
      <c r="AK48" s="11">
        <f t="shared" si="6"/>
        <v>0</v>
      </c>
      <c r="AL48" s="11">
        <f t="shared" si="6"/>
        <v>0</v>
      </c>
    </row>
    <row r="49" spans="1:38" ht="126">
      <c r="A49" s="10" t="s">
        <v>104</v>
      </c>
      <c r="B49" s="67" t="s">
        <v>109</v>
      </c>
      <c r="C49" s="26" t="s">
        <v>168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f>SUM(AB50:AB53)</f>
        <v>0</v>
      </c>
      <c r="AC49" s="11">
        <v>0</v>
      </c>
      <c r="AD49" s="11">
        <f>SUM(AD50:AD53)</f>
        <v>0</v>
      </c>
      <c r="AE49" s="11">
        <f>SUM(AE50:AE53)</f>
        <v>0</v>
      </c>
      <c r="AF49" s="11">
        <v>0</v>
      </c>
      <c r="AG49" s="72">
        <f aca="true" t="shared" si="7" ref="AG49:AL49">SUM(E49,L49,S49,Z49)</f>
        <v>0</v>
      </c>
      <c r="AH49" s="72">
        <f t="shared" si="7"/>
        <v>0</v>
      </c>
      <c r="AI49" s="72">
        <f t="shared" si="7"/>
        <v>0</v>
      </c>
      <c r="AJ49" s="72">
        <f t="shared" si="7"/>
        <v>0</v>
      </c>
      <c r="AK49" s="72">
        <f t="shared" si="7"/>
        <v>0</v>
      </c>
      <c r="AL49" s="72">
        <f t="shared" si="7"/>
        <v>0</v>
      </c>
    </row>
    <row r="50" spans="1:38" ht="47.25">
      <c r="A50" s="10" t="s">
        <v>110</v>
      </c>
      <c r="B50" s="67" t="s">
        <v>111</v>
      </c>
      <c r="C50" s="26" t="s">
        <v>164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f aca="true" t="shared" si="8" ref="Z50:AL50">Z51</f>
        <v>1.72</v>
      </c>
      <c r="AA50" s="11">
        <f t="shared" si="8"/>
        <v>4</v>
      </c>
      <c r="AB50" s="11">
        <f t="shared" si="8"/>
        <v>0</v>
      </c>
      <c r="AC50" s="11">
        <f t="shared" si="8"/>
        <v>0</v>
      </c>
      <c r="AD50" s="11">
        <f t="shared" si="8"/>
        <v>0</v>
      </c>
      <c r="AE50" s="11">
        <f t="shared" si="8"/>
        <v>0</v>
      </c>
      <c r="AF50" s="11">
        <f t="shared" si="8"/>
        <v>0</v>
      </c>
      <c r="AG50" s="11">
        <f t="shared" si="8"/>
        <v>1.72</v>
      </c>
      <c r="AH50" s="11">
        <f t="shared" si="8"/>
        <v>4</v>
      </c>
      <c r="AI50" s="11">
        <f t="shared" si="8"/>
        <v>0</v>
      </c>
      <c r="AJ50" s="11">
        <f t="shared" si="8"/>
        <v>0</v>
      </c>
      <c r="AK50" s="11">
        <f t="shared" si="8"/>
        <v>0</v>
      </c>
      <c r="AL50" s="11">
        <f t="shared" si="8"/>
        <v>0</v>
      </c>
    </row>
    <row r="51" spans="1:38" ht="126">
      <c r="A51" s="10" t="s">
        <v>110</v>
      </c>
      <c r="B51" s="67" t="s">
        <v>112</v>
      </c>
      <c r="C51" s="26" t="s">
        <v>169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72">
        <v>1.72</v>
      </c>
      <c r="AA51" s="72">
        <v>4</v>
      </c>
      <c r="AB51" s="72">
        <v>0</v>
      </c>
      <c r="AC51" s="72">
        <v>0</v>
      </c>
      <c r="AD51" s="72">
        <v>0</v>
      </c>
      <c r="AE51" s="72">
        <v>0</v>
      </c>
      <c r="AF51" s="72">
        <f>SUM(D51,K51,R51,Y51)</f>
        <v>0</v>
      </c>
      <c r="AG51" s="72">
        <f aca="true" t="shared" si="9" ref="AG51:AL51">SUM(E51,L51,S51,Z51)</f>
        <v>1.72</v>
      </c>
      <c r="AH51" s="72">
        <f t="shared" si="9"/>
        <v>4</v>
      </c>
      <c r="AI51" s="72">
        <f t="shared" si="9"/>
        <v>0</v>
      </c>
      <c r="AJ51" s="72">
        <f t="shared" si="9"/>
        <v>0</v>
      </c>
      <c r="AK51" s="72">
        <f t="shared" si="9"/>
        <v>0</v>
      </c>
      <c r="AL51" s="72">
        <f t="shared" si="9"/>
        <v>0</v>
      </c>
    </row>
    <row r="52" spans="1:38" ht="47.25">
      <c r="A52" s="10" t="s">
        <v>113</v>
      </c>
      <c r="B52" s="67" t="s">
        <v>114</v>
      </c>
      <c r="C52" s="26" t="s">
        <v>164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f aca="true" t="shared" si="10" ref="Z52:AL52">Z53</f>
        <v>3.757</v>
      </c>
      <c r="AA52" s="11">
        <f t="shared" si="10"/>
        <v>0</v>
      </c>
      <c r="AB52" s="11">
        <f t="shared" si="10"/>
        <v>0</v>
      </c>
      <c r="AC52" s="11">
        <f t="shared" si="10"/>
        <v>1.1</v>
      </c>
      <c r="AD52" s="11">
        <f t="shared" si="10"/>
        <v>0</v>
      </c>
      <c r="AE52" s="11">
        <f t="shared" si="10"/>
        <v>0</v>
      </c>
      <c r="AF52" s="11">
        <f t="shared" si="10"/>
        <v>0</v>
      </c>
      <c r="AG52" s="11">
        <f t="shared" si="10"/>
        <v>3.757</v>
      </c>
      <c r="AH52" s="11">
        <f t="shared" si="10"/>
        <v>0</v>
      </c>
      <c r="AI52" s="11">
        <f t="shared" si="10"/>
        <v>0</v>
      </c>
      <c r="AJ52" s="11">
        <f t="shared" si="10"/>
        <v>1.1</v>
      </c>
      <c r="AK52" s="11">
        <f t="shared" si="10"/>
        <v>0</v>
      </c>
      <c r="AL52" s="11">
        <f t="shared" si="10"/>
        <v>0</v>
      </c>
    </row>
    <row r="53" spans="1:38" ht="31.5">
      <c r="A53" s="10" t="s">
        <v>115</v>
      </c>
      <c r="B53" s="67" t="s">
        <v>116</v>
      </c>
      <c r="C53" s="26" t="s">
        <v>164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f>SUM(Z54:Z59)</f>
        <v>3.757</v>
      </c>
      <c r="AA53" s="11">
        <f>SUM(AA54:AA59)</f>
        <v>0</v>
      </c>
      <c r="AB53" s="11">
        <f>SUM(AB54:AB59)</f>
        <v>0</v>
      </c>
      <c r="AC53" s="11">
        <f>SUM(AC54:AC59)</f>
        <v>1.1</v>
      </c>
      <c r="AD53" s="11">
        <f>SUM(AD54:AD59)</f>
        <v>0</v>
      </c>
      <c r="AE53" s="11">
        <f>SUM(AE54:AE58)</f>
        <v>0</v>
      </c>
      <c r="AF53" s="11">
        <f aca="true" t="shared" si="11" ref="AF53:AL53">SUM(AF54:AF59)</f>
        <v>0</v>
      </c>
      <c r="AG53" s="11">
        <f t="shared" si="11"/>
        <v>3.757</v>
      </c>
      <c r="AH53" s="11">
        <f t="shared" si="11"/>
        <v>0</v>
      </c>
      <c r="AI53" s="11">
        <f t="shared" si="11"/>
        <v>0</v>
      </c>
      <c r="AJ53" s="11">
        <f t="shared" si="11"/>
        <v>1.1</v>
      </c>
      <c r="AK53" s="11">
        <f t="shared" si="11"/>
        <v>0</v>
      </c>
      <c r="AL53" s="11">
        <f t="shared" si="11"/>
        <v>0</v>
      </c>
    </row>
    <row r="54" spans="1:38" ht="63">
      <c r="A54" s="10" t="s">
        <v>115</v>
      </c>
      <c r="B54" s="67" t="s">
        <v>117</v>
      </c>
      <c r="C54" s="26" t="s">
        <v>170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</row>
    <row r="55" spans="1:38" ht="63">
      <c r="A55" s="10" t="s">
        <v>115</v>
      </c>
      <c r="B55" s="67" t="s">
        <v>118</v>
      </c>
      <c r="C55" s="26" t="s">
        <v>171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</row>
    <row r="56" spans="1:38" ht="63">
      <c r="A56" s="10" t="s">
        <v>115</v>
      </c>
      <c r="B56" s="67" t="s">
        <v>119</v>
      </c>
      <c r="C56" s="26" t="s">
        <v>172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</row>
    <row r="57" spans="1:38" ht="63">
      <c r="A57" s="10" t="s">
        <v>115</v>
      </c>
      <c r="B57" s="67" t="s">
        <v>120</v>
      </c>
      <c r="C57" s="26" t="s">
        <v>173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</row>
    <row r="58" spans="1:38" ht="78.75">
      <c r="A58" s="10" t="s">
        <v>115</v>
      </c>
      <c r="B58" s="67" t="s">
        <v>121</v>
      </c>
      <c r="C58" s="26" t="s">
        <v>174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</row>
    <row r="59" spans="1:38" ht="63">
      <c r="A59" s="10" t="s">
        <v>115</v>
      </c>
      <c r="B59" s="67" t="s">
        <v>122</v>
      </c>
      <c r="C59" s="26" t="s">
        <v>175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3.757</v>
      </c>
      <c r="AA59" s="11">
        <f>SUM(AA61:AA64)</f>
        <v>0</v>
      </c>
      <c r="AB59" s="11">
        <f>SUM(AB61:AB64)</f>
        <v>0</v>
      </c>
      <c r="AC59" s="11">
        <v>1.1</v>
      </c>
      <c r="AD59" s="11">
        <f>SUM(AD61:AD64)</f>
        <v>0</v>
      </c>
      <c r="AE59" s="11">
        <f>SUM(AE61:AE64)</f>
        <v>0</v>
      </c>
      <c r="AF59" s="11">
        <f>SUM(D59,K59,R59,Y59)</f>
        <v>0</v>
      </c>
      <c r="AG59" s="11">
        <f aca="true" t="shared" si="12" ref="AG59:AL59">SUM(E59,L59,S59,Z59)</f>
        <v>3.757</v>
      </c>
      <c r="AH59" s="11">
        <f t="shared" si="12"/>
        <v>0</v>
      </c>
      <c r="AI59" s="11">
        <f t="shared" si="12"/>
        <v>0</v>
      </c>
      <c r="AJ59" s="11">
        <f t="shared" si="12"/>
        <v>1.1</v>
      </c>
      <c r="AK59" s="11">
        <f t="shared" si="12"/>
        <v>0</v>
      </c>
      <c r="AL59" s="11">
        <f t="shared" si="12"/>
        <v>0</v>
      </c>
    </row>
    <row r="60" spans="1:38" ht="31.5">
      <c r="A60" s="10" t="s">
        <v>123</v>
      </c>
      <c r="B60" s="67" t="s">
        <v>124</v>
      </c>
      <c r="C60" s="26" t="s">
        <v>164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</row>
    <row r="61" spans="1:38" ht="31.5">
      <c r="A61" s="10" t="s">
        <v>125</v>
      </c>
      <c r="B61" s="67" t="s">
        <v>126</v>
      </c>
      <c r="C61" s="26" t="s">
        <v>164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</row>
    <row r="62" spans="1:38" ht="31.5">
      <c r="A62" s="10" t="s">
        <v>127</v>
      </c>
      <c r="B62" s="67" t="s">
        <v>128</v>
      </c>
      <c r="C62" s="26" t="s">
        <v>164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</row>
    <row r="63" spans="1:38" ht="31.5">
      <c r="A63" s="10" t="s">
        <v>129</v>
      </c>
      <c r="B63" s="67" t="s">
        <v>130</v>
      </c>
      <c r="C63" s="26" t="s">
        <v>164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</row>
    <row r="64" spans="1:38" ht="31.5">
      <c r="A64" s="10" t="s">
        <v>131</v>
      </c>
      <c r="B64" s="67" t="s">
        <v>132</v>
      </c>
      <c r="C64" s="26" t="s">
        <v>164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</row>
    <row r="65" spans="1:38" ht="31.5">
      <c r="A65" s="10" t="s">
        <v>133</v>
      </c>
      <c r="B65" s="67" t="s">
        <v>134</v>
      </c>
      <c r="C65" s="26" t="s">
        <v>164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</row>
    <row r="66" spans="1:38" ht="47.25">
      <c r="A66" s="10" t="s">
        <v>135</v>
      </c>
      <c r="B66" s="67" t="s">
        <v>136</v>
      </c>
      <c r="C66" s="26" t="s">
        <v>164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</row>
    <row r="67" spans="1:38" ht="47.25">
      <c r="A67" s="10" t="s">
        <v>137</v>
      </c>
      <c r="B67" s="67" t="s">
        <v>138</v>
      </c>
      <c r="C67" s="26" t="s">
        <v>164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</row>
    <row r="68" spans="1:38" ht="47.25">
      <c r="A68" s="10" t="s">
        <v>139</v>
      </c>
      <c r="B68" s="67" t="s">
        <v>140</v>
      </c>
      <c r="C68" s="26" t="s">
        <v>164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</row>
    <row r="69" spans="1:38" ht="47.25">
      <c r="A69" s="10" t="s">
        <v>141</v>
      </c>
      <c r="B69" s="67" t="s">
        <v>142</v>
      </c>
      <c r="C69" s="26" t="s">
        <v>164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</row>
    <row r="70" spans="1:38" ht="47.25">
      <c r="A70" s="10" t="s">
        <v>143</v>
      </c>
      <c r="B70" s="67" t="s">
        <v>144</v>
      </c>
      <c r="C70" s="26" t="s">
        <v>164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</row>
    <row r="71" spans="1:38" ht="31.5">
      <c r="A71" s="10" t="s">
        <v>145</v>
      </c>
      <c r="B71" s="67" t="s">
        <v>146</v>
      </c>
      <c r="C71" s="26" t="s">
        <v>164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</row>
    <row r="72" spans="1:38" ht="47.25">
      <c r="A72" s="10" t="s">
        <v>147</v>
      </c>
      <c r="B72" s="67" t="s">
        <v>148</v>
      </c>
      <c r="C72" s="26" t="s">
        <v>164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</row>
    <row r="73" spans="1:38" ht="63">
      <c r="A73" s="10" t="s">
        <v>149</v>
      </c>
      <c r="B73" s="67" t="s">
        <v>150</v>
      </c>
      <c r="C73" s="26" t="s">
        <v>164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</row>
    <row r="74" spans="1:38" ht="63">
      <c r="A74" s="10" t="s">
        <v>151</v>
      </c>
      <c r="B74" s="67" t="s">
        <v>152</v>
      </c>
      <c r="C74" s="26" t="s">
        <v>164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</row>
    <row r="75" spans="1:38" ht="47.25">
      <c r="A75" s="10" t="s">
        <v>153</v>
      </c>
      <c r="B75" s="67" t="s">
        <v>154</v>
      </c>
      <c r="C75" s="26" t="s">
        <v>164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</row>
    <row r="76" spans="1:38" ht="31.5">
      <c r="A76" s="10" t="s">
        <v>155</v>
      </c>
      <c r="B76" s="67" t="s">
        <v>156</v>
      </c>
      <c r="C76" s="26" t="s">
        <v>164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</row>
    <row r="77" spans="1:38" ht="31.5">
      <c r="A77" s="10" t="s">
        <v>157</v>
      </c>
      <c r="B77" s="67" t="s">
        <v>158</v>
      </c>
      <c r="C77" s="26" t="s">
        <v>164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</row>
    <row r="78" spans="1:38" ht="31.5">
      <c r="A78" s="10" t="s">
        <v>159</v>
      </c>
      <c r="B78" s="67" t="s">
        <v>160</v>
      </c>
      <c r="C78" s="26" t="s">
        <v>164</v>
      </c>
      <c r="D78" s="11">
        <f>SUM(D79:D81)</f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</row>
    <row r="79" spans="1:38" ht="47.25">
      <c r="A79" s="10" t="s">
        <v>159</v>
      </c>
      <c r="B79" s="67" t="s">
        <v>161</v>
      </c>
      <c r="C79" s="26" t="s">
        <v>176</v>
      </c>
      <c r="D79" s="11">
        <f>SUM(D80:D82)</f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</row>
    <row r="80" spans="1:38" ht="47.25">
      <c r="A80" s="10" t="s">
        <v>159</v>
      </c>
      <c r="B80" s="67" t="s">
        <v>162</v>
      </c>
      <c r="C80" s="26" t="s">
        <v>177</v>
      </c>
      <c r="D80" s="11">
        <f>SUM(D81:D82)</f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</row>
    <row r="81" spans="1:38" ht="126">
      <c r="A81" s="10" t="s">
        <v>159</v>
      </c>
      <c r="B81" s="67" t="s">
        <v>163</v>
      </c>
      <c r="C81" s="26" t="s">
        <v>178</v>
      </c>
      <c r="D81" s="11">
        <f>SUM(D82:D82)</f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</row>
    <row r="82" spans="1:38" ht="15.75">
      <c r="A82" s="30"/>
      <c r="B82" s="9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9" ht="15.75">
      <c r="AJ89" s="1" t="s">
        <v>363</v>
      </c>
    </row>
  </sheetData>
  <sheetProtection/>
  <mergeCells count="19"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</mergeCells>
  <printOptions horizontalCentered="1"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Павлушов Евгений Александрович</cp:lastModifiedBy>
  <cp:lastPrinted>2020-11-09T12:39:18Z</cp:lastPrinted>
  <dcterms:created xsi:type="dcterms:W3CDTF">2004-09-19T06:34:55Z</dcterms:created>
  <dcterms:modified xsi:type="dcterms:W3CDTF">2020-11-09T14:00:26Z</dcterms:modified>
  <cp:category/>
  <cp:version/>
  <cp:contentType/>
  <cp:contentStatus/>
</cp:coreProperties>
</file>